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Пересмотр ФОТ октябрь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14 - Труд_2016" sheetId="2" r:id="rId2"/>
  </sheets>
  <definedNames>
    <definedName name="_xlnm.Print_Area" localSheetId="1">'_1_ 14 - Труд_2016'!$A$1:$K$122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H120" i="2"/>
  <c r="G120" i="2"/>
  <c r="F120" i="2"/>
  <c r="E120" i="2"/>
  <c r="D120" i="2"/>
  <c r="C120" i="2"/>
  <c r="K117" i="2"/>
  <c r="J117" i="2"/>
  <c r="J118" i="2" s="1"/>
  <c r="I117" i="2"/>
  <c r="H117" i="2"/>
  <c r="G117" i="2"/>
  <c r="F117" i="2"/>
  <c r="E117" i="2"/>
  <c r="D117" i="2"/>
  <c r="D118" i="2" s="1"/>
  <c r="C117" i="2"/>
  <c r="K114" i="2"/>
  <c r="J114" i="2"/>
  <c r="J115" i="2" s="1"/>
  <c r="I114" i="2"/>
  <c r="H114" i="2"/>
  <c r="G114" i="2"/>
  <c r="F114" i="2"/>
  <c r="E114" i="2"/>
  <c r="E115" i="2" s="1"/>
  <c r="D114" i="2"/>
  <c r="C114" i="2"/>
  <c r="K111" i="2"/>
  <c r="K112" i="2" s="1"/>
  <c r="J111" i="2"/>
  <c r="I111" i="2"/>
  <c r="H111" i="2"/>
  <c r="G111" i="2"/>
  <c r="G112" i="2" s="1"/>
  <c r="F111" i="2"/>
  <c r="F112" i="2" s="1"/>
  <c r="E111" i="2"/>
  <c r="D111" i="2"/>
  <c r="C111" i="2"/>
  <c r="K108" i="2"/>
  <c r="J108" i="2"/>
  <c r="I108" i="2"/>
  <c r="H108" i="2"/>
  <c r="H109" i="2" s="1"/>
  <c r="G108" i="2"/>
  <c r="F108" i="2"/>
  <c r="E108" i="2"/>
  <c r="D108" i="2"/>
  <c r="C108" i="2"/>
  <c r="K105" i="2"/>
  <c r="J105" i="2"/>
  <c r="I105" i="2"/>
  <c r="I106" i="2" s="1"/>
  <c r="H105" i="2"/>
  <c r="H106" i="2" s="1"/>
  <c r="G105" i="2"/>
  <c r="F105" i="2"/>
  <c r="E105" i="2"/>
  <c r="D105" i="2"/>
  <c r="D106" i="2" s="1"/>
  <c r="C105" i="2"/>
  <c r="K102" i="2"/>
  <c r="J102" i="2"/>
  <c r="J103" i="2" s="1"/>
  <c r="I102" i="2"/>
  <c r="I103" i="2" s="1"/>
  <c r="H102" i="2"/>
  <c r="G102" i="2"/>
  <c r="F102" i="2"/>
  <c r="E102" i="2"/>
  <c r="E103" i="2" s="1"/>
  <c r="D102" i="2"/>
  <c r="C102" i="2"/>
  <c r="K99" i="2"/>
  <c r="K100" i="2" s="1"/>
  <c r="J99" i="2"/>
  <c r="J100" i="2" s="1"/>
  <c r="I99" i="2"/>
  <c r="H99" i="2"/>
  <c r="G99" i="2"/>
  <c r="G100" i="2" s="1"/>
  <c r="F99" i="2"/>
  <c r="F100" i="2" s="1"/>
  <c r="E99" i="2"/>
  <c r="D99" i="2"/>
  <c r="C99" i="2"/>
  <c r="K96" i="2"/>
  <c r="K97" i="2" s="1"/>
  <c r="J96" i="2"/>
  <c r="I96" i="2"/>
  <c r="H96" i="2"/>
  <c r="H97" i="2" s="1"/>
  <c r="G96" i="2"/>
  <c r="G97" i="2" s="1"/>
  <c r="F96" i="2"/>
  <c r="E96" i="2"/>
  <c r="D96" i="2"/>
  <c r="C96" i="2"/>
  <c r="K93" i="2"/>
  <c r="J93" i="2"/>
  <c r="I93" i="2"/>
  <c r="I94" i="2" s="1"/>
  <c r="H93" i="2"/>
  <c r="H94" i="2" s="1"/>
  <c r="G93" i="2"/>
  <c r="F93" i="2"/>
  <c r="E93" i="2"/>
  <c r="D93" i="2"/>
  <c r="D94" i="2" s="1"/>
  <c r="C93" i="2"/>
  <c r="K90" i="2"/>
  <c r="J90" i="2"/>
  <c r="J91" i="2" s="1"/>
  <c r="I90" i="2"/>
  <c r="I91" i="2" s="1"/>
  <c r="H90" i="2"/>
  <c r="G90" i="2"/>
  <c r="F90" i="2"/>
  <c r="E90" i="2"/>
  <c r="E91" i="2" s="1"/>
  <c r="D90" i="2"/>
  <c r="C90" i="2"/>
  <c r="K87" i="2"/>
  <c r="K88" i="2" s="1"/>
  <c r="J87" i="2"/>
  <c r="J88" i="2" s="1"/>
  <c r="I87" i="2"/>
  <c r="H87" i="2"/>
  <c r="G87" i="2"/>
  <c r="G88" i="2" s="1"/>
  <c r="F87" i="2"/>
  <c r="F88" i="2" s="1"/>
  <c r="E87" i="2"/>
  <c r="D87" i="2"/>
  <c r="C87" i="2"/>
  <c r="K84" i="2"/>
  <c r="K85" i="2" s="1"/>
  <c r="J84" i="2"/>
  <c r="I84" i="2"/>
  <c r="H84" i="2"/>
  <c r="H85" i="2" s="1"/>
  <c r="G84" i="2"/>
  <c r="G85" i="2" s="1"/>
  <c r="F84" i="2"/>
  <c r="E84" i="2"/>
  <c r="D84" i="2"/>
  <c r="C84" i="2"/>
  <c r="K81" i="2"/>
  <c r="J81" i="2"/>
  <c r="I81" i="2"/>
  <c r="H81" i="2"/>
  <c r="H82" i="2" s="1"/>
  <c r="G81" i="2"/>
  <c r="F81" i="2"/>
  <c r="E81" i="2"/>
  <c r="D81" i="2"/>
  <c r="C81" i="2"/>
  <c r="K78" i="2"/>
  <c r="J78" i="2"/>
  <c r="J79" i="2" s="1"/>
  <c r="I78" i="2"/>
  <c r="H78" i="2"/>
  <c r="G78" i="2"/>
  <c r="F78" i="2"/>
  <c r="E78" i="2"/>
  <c r="E79" i="2" s="1"/>
  <c r="D78" i="2"/>
  <c r="C78" i="2"/>
  <c r="K75" i="2"/>
  <c r="J75" i="2"/>
  <c r="J76" i="2" s="1"/>
  <c r="I75" i="2"/>
  <c r="H75" i="2"/>
  <c r="G75" i="2"/>
  <c r="F75" i="2"/>
  <c r="F76" i="2" s="1"/>
  <c r="E75" i="2"/>
  <c r="D75" i="2"/>
  <c r="C75" i="2"/>
  <c r="K72" i="2"/>
  <c r="J72" i="2"/>
  <c r="J73" i="2" s="1"/>
  <c r="I72" i="2"/>
  <c r="I73" i="2" s="1"/>
  <c r="H72" i="2"/>
  <c r="G72" i="2"/>
  <c r="F72" i="2"/>
  <c r="E72" i="2"/>
  <c r="E73" i="2" s="1"/>
  <c r="D72" i="2"/>
  <c r="C72" i="2"/>
  <c r="K69" i="2"/>
  <c r="J69" i="2"/>
  <c r="I69" i="2"/>
  <c r="H69" i="2"/>
  <c r="G69" i="2"/>
  <c r="F69" i="2"/>
  <c r="E69" i="2"/>
  <c r="E70" i="2" s="1"/>
  <c r="D69" i="2"/>
  <c r="C69" i="2"/>
  <c r="I65" i="2"/>
  <c r="K64" i="2"/>
  <c r="J64" i="2"/>
  <c r="I64" i="2"/>
  <c r="H64" i="2"/>
  <c r="H65" i="2" s="1"/>
  <c r="G64" i="2"/>
  <c r="F64" i="2"/>
  <c r="E64" i="2"/>
  <c r="D64" i="2"/>
  <c r="D65" i="2" s="1"/>
  <c r="C64" i="2"/>
  <c r="K62" i="2"/>
  <c r="J62" i="2"/>
  <c r="J63" i="2" s="1"/>
  <c r="I62" i="2"/>
  <c r="I63" i="2" s="1"/>
  <c r="H62" i="2"/>
  <c r="G62" i="2"/>
  <c r="F62" i="2"/>
  <c r="E62" i="2"/>
  <c r="E63" i="2" s="1"/>
  <c r="D62" i="2"/>
  <c r="C62" i="2"/>
  <c r="K59" i="2"/>
  <c r="K60" i="2" s="1"/>
  <c r="J59" i="2"/>
  <c r="I59" i="2"/>
  <c r="H59" i="2"/>
  <c r="G59" i="2"/>
  <c r="G60" i="2" s="1"/>
  <c r="F59" i="2"/>
  <c r="E59" i="2"/>
  <c r="E60" i="2" s="1"/>
  <c r="D59" i="2"/>
  <c r="C59" i="2"/>
  <c r="K36" i="2"/>
  <c r="K66" i="2" s="1"/>
  <c r="K67" i="2" s="1"/>
  <c r="J36" i="2"/>
  <c r="J66" i="2" s="1"/>
  <c r="I36" i="2"/>
  <c r="I66" i="2" s="1"/>
  <c r="H36" i="2"/>
  <c r="H30" i="2" s="1"/>
  <c r="G36" i="2"/>
  <c r="G30" i="2" s="1"/>
  <c r="F36" i="2"/>
  <c r="F66" i="2" s="1"/>
  <c r="E36" i="2"/>
  <c r="E66" i="2" s="1"/>
  <c r="D36" i="2"/>
  <c r="D30" i="2" s="1"/>
  <c r="C36" i="2"/>
  <c r="C66" i="2" s="1"/>
  <c r="J30" i="2"/>
  <c r="J55" i="2" s="1"/>
  <c r="I30" i="2"/>
  <c r="I55" i="2" s="1"/>
  <c r="F30" i="2" l="1"/>
  <c r="F55" i="2" s="1"/>
  <c r="K109" i="2"/>
  <c r="G109" i="2"/>
  <c r="I115" i="2"/>
  <c r="J121" i="2"/>
  <c r="J112" i="2"/>
  <c r="K70" i="2"/>
  <c r="F94" i="2"/>
  <c r="E97" i="2"/>
  <c r="F106" i="2"/>
  <c r="E109" i="2"/>
  <c r="F118" i="2"/>
  <c r="E121" i="2"/>
  <c r="I121" i="2"/>
  <c r="I82" i="2"/>
  <c r="F82" i="2"/>
  <c r="G70" i="2"/>
  <c r="F73" i="2"/>
  <c r="H70" i="2"/>
  <c r="I79" i="2"/>
  <c r="E85" i="2"/>
  <c r="D76" i="2"/>
  <c r="D88" i="2"/>
  <c r="D100" i="2"/>
  <c r="D112" i="2"/>
  <c r="C30" i="2"/>
  <c r="C55" i="2" s="1"/>
  <c r="D82" i="2"/>
  <c r="G55" i="2"/>
  <c r="I56" i="2" s="1"/>
  <c r="E30" i="2"/>
  <c r="E55" i="2" s="1"/>
  <c r="D31" i="2"/>
  <c r="H31" i="2"/>
  <c r="E65" i="2"/>
  <c r="D70" i="2"/>
  <c r="F79" i="2"/>
  <c r="E82" i="2"/>
  <c r="D85" i="2"/>
  <c r="F91" i="2"/>
  <c r="E94" i="2"/>
  <c r="D97" i="2"/>
  <c r="F103" i="2"/>
  <c r="E106" i="2"/>
  <c r="D109" i="2"/>
  <c r="F115" i="2"/>
  <c r="E118" i="2"/>
  <c r="I118" i="2"/>
  <c r="D121" i="2"/>
  <c r="H121" i="2"/>
  <c r="K30" i="2"/>
  <c r="K55" i="2" s="1"/>
  <c r="K56" i="2" s="1"/>
  <c r="I60" i="2"/>
  <c r="G66" i="2"/>
  <c r="I67" i="2" s="1"/>
  <c r="G73" i="2"/>
  <c r="K73" i="2"/>
  <c r="H76" i="2"/>
  <c r="G79" i="2"/>
  <c r="K79" i="2"/>
  <c r="J82" i="2"/>
  <c r="I85" i="2"/>
  <c r="H88" i="2"/>
  <c r="G91" i="2"/>
  <c r="K91" i="2"/>
  <c r="J94" i="2"/>
  <c r="I97" i="2"/>
  <c r="H100" i="2"/>
  <c r="G103" i="2"/>
  <c r="K103" i="2"/>
  <c r="J106" i="2"/>
  <c r="I109" i="2"/>
  <c r="H112" i="2"/>
  <c r="G115" i="2"/>
  <c r="K115" i="2"/>
  <c r="F60" i="2"/>
  <c r="J60" i="2"/>
  <c r="D63" i="2"/>
  <c r="H63" i="2"/>
  <c r="G65" i="2"/>
  <c r="K65" i="2"/>
  <c r="F70" i="2"/>
  <c r="J70" i="2"/>
  <c r="D73" i="2"/>
  <c r="H73" i="2"/>
  <c r="E76" i="2"/>
  <c r="I76" i="2"/>
  <c r="D79" i="2"/>
  <c r="H79" i="2"/>
  <c r="G82" i="2"/>
  <c r="K82" i="2"/>
  <c r="F85" i="2"/>
  <c r="J85" i="2"/>
  <c r="E88" i="2"/>
  <c r="I88" i="2"/>
  <c r="D91" i="2"/>
  <c r="H91" i="2"/>
  <c r="G94" i="2"/>
  <c r="K94" i="2"/>
  <c r="F97" i="2"/>
  <c r="J97" i="2"/>
  <c r="E100" i="2"/>
  <c r="I100" i="2"/>
  <c r="D103" i="2"/>
  <c r="H103" i="2"/>
  <c r="G106" i="2"/>
  <c r="K106" i="2"/>
  <c r="F109" i="2"/>
  <c r="J109" i="2"/>
  <c r="E112" i="2"/>
  <c r="I112" i="2"/>
  <c r="D115" i="2"/>
  <c r="H115" i="2"/>
  <c r="G118" i="2"/>
  <c r="K118" i="2"/>
  <c r="F121" i="2"/>
  <c r="H118" i="2"/>
  <c r="G121" i="2"/>
  <c r="K121" i="2"/>
  <c r="F63" i="2"/>
  <c r="I31" i="2"/>
  <c r="D55" i="2"/>
  <c r="E56" i="2" s="1"/>
  <c r="J31" i="2"/>
  <c r="F67" i="2"/>
  <c r="D60" i="2"/>
  <c r="H60" i="2"/>
  <c r="G63" i="2"/>
  <c r="K63" i="2"/>
  <c r="F65" i="2"/>
  <c r="J65" i="2"/>
  <c r="H55" i="2"/>
  <c r="H56" i="2" s="1"/>
  <c r="H66" i="2"/>
  <c r="H67" i="2" s="1"/>
  <c r="D66" i="2"/>
  <c r="D67" i="2" s="1"/>
  <c r="I70" i="2"/>
  <c r="G76" i="2"/>
  <c r="K76" i="2"/>
  <c r="F56" i="2" l="1"/>
  <c r="G67" i="2"/>
  <c r="E31" i="2"/>
  <c r="J67" i="2"/>
  <c r="K31" i="2"/>
  <c r="F31" i="2"/>
  <c r="D56" i="2"/>
  <c r="G56" i="2"/>
  <c r="J56" i="2"/>
  <c r="G31" i="2"/>
  <c r="E67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<sst xmlns="http://schemas.openxmlformats.org/spreadsheetml/2006/main" count="397" uniqueCount="49">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</sst>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8.25"/>
      <name val="Tahoma"/>
      <family val="2"/>
      <charset val="204"/>
    </font>
    <font>
      <sz val="10"/>
      <name val="Arial Cyr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7"/>
      <name val="Arial"/>
      <family val="2"/>
      <charset val="204"/>
    </font>
    <font>
      <b/>
      <sz val="8"/>
      <name val="Arial"/>
      <family val="2"/>
      <charset val="204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  <family val="2"/>
      <charset val="204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protection locked="0"/>
    </xf>
    <xf numFmtId="0" fontId="2" fillId="0" borderId="0"/>
  </cellStyleXfs>
  <cellXfs count="105">
    <xf numFmtId="0" fontId="1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1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top"/>
      <protection locked="0"/>
    </xf>
    <xf numFmtId="3" fontId="4" fillId="2" borderId="3" xfId="0" applyNumberFormat="1" applyFont="1" applyFill="1" applyBorder="1" applyAlignment="1">
      <alignment horizontal="center" vertical="top"/>
      <protection locked="0"/>
    </xf>
    <xf numFmtId="3" fontId="4" fillId="2" borderId="4" xfId="0" applyNumberFormat="1" applyFont="1" applyFill="1" applyBorder="1" applyAlignment="1">
      <alignment horizontal="center" vertical="top"/>
      <protection locked="0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  <protection locked="0"/>
    </xf>
    <xf numFmtId="164" fontId="4" fillId="2" borderId="3" xfId="0" applyNumberFormat="1" applyFont="1" applyFill="1" applyBorder="1" applyAlignment="1">
      <alignment horizontal="center" vertical="top"/>
      <protection locked="0"/>
    </xf>
    <xf numFmtId="164" fontId="4" fillId="2" borderId="4" xfId="0" applyNumberFormat="1" applyFont="1" applyFill="1" applyBorder="1" applyAlignment="1">
      <alignment horizontal="center" vertical="top"/>
      <protection locked="0"/>
    </xf>
    <xf numFmtId="164" fontId="4" fillId="2" borderId="10" xfId="0" applyNumberFormat="1" applyFont="1" applyFill="1" applyBorder="1" applyAlignment="1">
      <alignment horizontal="center" vertical="top"/>
      <protection locked="0"/>
    </xf>
    <xf numFmtId="164" fontId="4" fillId="2" borderId="11" xfId="0" applyNumberFormat="1" applyFont="1" applyFill="1" applyBorder="1" applyAlignment="1">
      <alignment horizontal="center" vertical="top"/>
      <protection locked="0"/>
    </xf>
    <xf numFmtId="164" fontId="4" fillId="2" borderId="12" xfId="0" applyNumberFormat="1" applyFont="1" applyFill="1" applyBorder="1" applyAlignment="1">
      <alignment horizontal="center" vertical="top"/>
      <protection locked="0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2" fontId="4" fillId="5" borderId="1" xfId="0" applyNumberFormat="1" applyFont="1" applyFill="1" applyBorder="1" applyAlignment="1">
      <alignment horizontal="center" vertical="top"/>
      <protection locked="0"/>
    </xf>
    <xf numFmtId="2" fontId="4" fillId="5" borderId="5" xfId="0" applyNumberFormat="1" applyFont="1" applyFill="1" applyBorder="1" applyAlignment="1">
      <alignment horizontal="center" vertical="top"/>
      <protection locked="0"/>
    </xf>
    <xf numFmtId="2" fontId="4" fillId="5" borderId="6" xfId="0" applyNumberFormat="1" applyFont="1" applyFill="1" applyBorder="1" applyAlignment="1">
      <alignment horizontal="center" vertical="top"/>
      <protection locked="0"/>
    </xf>
    <xf numFmtId="0" fontId="4" fillId="5" borderId="0" xfId="0" applyFont="1" applyFill="1" applyAlignment="1" applyProtection="1">
      <alignment vertical="top"/>
    </xf>
    <xf numFmtId="0" fontId="9" fillId="6" borderId="1" xfId="0" applyFont="1" applyFill="1" applyBorder="1" applyAlignment="1" applyProtection="1">
      <alignment horizontal="left" vertical="center" wrapText="1" shrinkToFit="1"/>
    </xf>
    <xf numFmtId="0" fontId="9" fillId="6" borderId="1" xfId="0" applyFont="1" applyFill="1" applyBorder="1" applyAlignment="1" applyProtection="1">
      <alignment horizontal="center" vertical="center" wrapText="1" shrinkToFit="1"/>
    </xf>
    <xf numFmtId="165" fontId="10" fillId="6" borderId="2" xfId="0" applyNumberFormat="1" applyFont="1" applyFill="1" applyBorder="1" applyAlignment="1" applyProtection="1">
      <alignment horizontal="center" vertical="top" wrapText="1"/>
    </xf>
    <xf numFmtId="165" fontId="10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>
      <alignment horizontal="center" vertical="top"/>
      <protection locked="0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1" fillId="5" borderId="4" xfId="0" applyNumberFormat="1" applyFont="1" applyFill="1" applyBorder="1" applyAlignment="1" applyProtection="1">
      <alignment horizontal="center" vertical="top" wrapText="1"/>
    </xf>
    <xf numFmtId="165" fontId="11" fillId="5" borderId="2" xfId="0" applyNumberFormat="1" applyFont="1" applyFill="1" applyBorder="1" applyAlignment="1" applyProtection="1">
      <alignment horizontal="center" vertical="top" wrapText="1"/>
    </xf>
    <xf numFmtId="0" fontId="8" fillId="0" borderId="25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vertical="center"/>
    </xf>
    <xf numFmtId="0" fontId="8" fillId="0" borderId="27" xfId="0" applyFont="1" applyBorder="1" applyAlignment="1" applyProtection="1">
      <alignment horizontal="center" vertical="top"/>
    </xf>
    <xf numFmtId="0" fontId="8" fillId="0" borderId="26" xfId="0" applyFont="1" applyBorder="1" applyAlignment="1" applyProtection="1">
      <alignment horizontal="center" vertical="top"/>
    </xf>
    <xf numFmtId="0" fontId="7" fillId="4" borderId="28" xfId="0" applyFont="1" applyFill="1" applyBorder="1" applyAlignment="1">
      <alignment vertical="top"/>
      <protection locked="0"/>
    </xf>
    <xf numFmtId="0" fontId="8" fillId="0" borderId="25" xfId="0" applyFont="1" applyBorder="1" applyAlignment="1" applyProtection="1">
      <alignment horizontal="center" vertical="top"/>
    </xf>
    <xf numFmtId="2" fontId="3" fillId="5" borderId="29" xfId="0" applyNumberFormat="1" applyFont="1" applyFill="1" applyBorder="1" applyAlignment="1">
      <alignment horizontal="center" vertical="top"/>
      <protection locked="0"/>
    </xf>
    <xf numFmtId="0" fontId="12" fillId="9" borderId="6" xfId="1" applyFont="1" applyFill="1" applyBorder="1" applyAlignment="1" applyProtection="1">
      <alignment vertical="top" wrapText="1"/>
      <protection locked="0"/>
    </xf>
    <xf numFmtId="0" fontId="9" fillId="6" borderId="5" xfId="0" applyFont="1" applyFill="1" applyBorder="1" applyAlignment="1" applyProtection="1">
      <alignment horizontal="left" vertical="center" wrapText="1" shrinkToFit="1"/>
    </xf>
    <xf numFmtId="0" fontId="9" fillId="6" borderId="5" xfId="0" applyFont="1" applyFill="1" applyBorder="1" applyAlignment="1" applyProtection="1">
      <alignment horizontal="center" vertical="center" wrapText="1" shrinkToFit="1"/>
    </xf>
    <xf numFmtId="165" fontId="10" fillId="6" borderId="10" xfId="0" applyNumberFormat="1" applyFont="1" applyFill="1" applyBorder="1" applyAlignment="1" applyProtection="1">
      <alignment horizontal="center" vertical="top" wrapText="1"/>
    </xf>
    <xf numFmtId="165" fontId="10" fillId="6" borderId="11" xfId="0" applyNumberFormat="1" applyFont="1" applyFill="1" applyBorder="1" applyAlignment="1" applyProtection="1">
      <alignment horizontal="center" vertical="top" wrapText="1"/>
    </xf>
    <xf numFmtId="165" fontId="11" fillId="5" borderId="12" xfId="0" applyNumberFormat="1" applyFont="1" applyFill="1" applyBorder="1" applyAlignment="1" applyProtection="1">
      <alignment horizontal="center" vertical="top" wrapText="1"/>
    </xf>
    <xf numFmtId="165" fontId="11" fillId="5" borderId="10" xfId="0" applyNumberFormat="1" applyFont="1" applyFill="1" applyBorder="1" applyAlignment="1" applyProtection="1">
      <alignment horizontal="center" vertical="top" wrapText="1"/>
    </xf>
    <xf numFmtId="37" fontId="8" fillId="7" borderId="3" xfId="0" applyNumberFormat="1" applyFont="1" applyFill="1" applyBorder="1" applyAlignment="1" applyProtection="1">
      <alignment horizontal="center" vertical="top"/>
    </xf>
    <xf numFmtId="37" fontId="8" fillId="7" borderId="4" xfId="0" applyNumberFormat="1" applyFont="1" applyFill="1" applyBorder="1" applyAlignment="1" applyProtection="1">
      <alignment horizontal="center" vertical="top"/>
    </xf>
    <xf numFmtId="37" fontId="8" fillId="7" borderId="2" xfId="0" applyNumberFormat="1" applyFont="1" applyFill="1" applyBorder="1" applyAlignment="1" applyProtection="1">
      <alignment horizontal="center" vertical="top"/>
    </xf>
    <xf numFmtId="164" fontId="4" fillId="7" borderId="3" xfId="0" applyNumberFormat="1" applyFont="1" applyFill="1" applyBorder="1" applyAlignment="1" applyProtection="1">
      <alignment horizontal="center" vertical="top"/>
    </xf>
    <xf numFmtId="164" fontId="4" fillId="7" borderId="4" xfId="0" applyNumberFormat="1" applyFont="1" applyFill="1" applyBorder="1" applyAlignment="1" applyProtection="1">
      <alignment horizontal="center" vertical="top"/>
    </xf>
    <xf numFmtId="164" fontId="4" fillId="7" borderId="2" xfId="0" applyNumberFormat="1" applyFont="1" applyFill="1" applyBorder="1" applyAlignment="1" applyProtection="1">
      <alignment horizontal="center" vertical="top"/>
    </xf>
    <xf numFmtId="164" fontId="4" fillId="7" borderId="11" xfId="0" applyNumberFormat="1" applyFont="1" applyFill="1" applyBorder="1" applyAlignment="1" applyProtection="1">
      <alignment horizontal="center" vertical="top"/>
    </xf>
    <xf numFmtId="164" fontId="4" fillId="7" borderId="12" xfId="0" applyNumberFormat="1" applyFont="1" applyFill="1" applyBorder="1" applyAlignment="1" applyProtection="1">
      <alignment horizontal="center" vertical="top"/>
    </xf>
    <xf numFmtId="164" fontId="4" fillId="7" borderId="10" xfId="0" applyNumberFormat="1" applyFont="1" applyFill="1" applyBorder="1" applyAlignment="1" applyProtection="1">
      <alignment horizontal="center" vertical="top"/>
    </xf>
    <xf numFmtId="2" fontId="4" fillId="5" borderId="30" xfId="0" applyNumberFormat="1" applyFont="1" applyFill="1" applyBorder="1" applyAlignment="1" applyProtection="1">
      <alignment horizontal="center" vertical="top"/>
    </xf>
    <xf numFmtId="0" fontId="4" fillId="8" borderId="19" xfId="0" applyFont="1" applyFill="1" applyBorder="1" applyAlignment="1" applyProtection="1">
      <alignment horizontal="center" vertical="center" wrapText="1"/>
    </xf>
    <xf numFmtId="0" fontId="4" fillId="8" borderId="20" xfId="0" applyFont="1" applyFill="1" applyBorder="1" applyAlignment="1" applyProtection="1">
      <alignment horizontal="center" vertical="center" wrapText="1"/>
    </xf>
    <xf numFmtId="0" fontId="4" fillId="8" borderId="21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zoomScale="140" zoomScaleNormal="140" zoomScaleSheetLayoutView="115" workbookViewId="0">
      <pane ySplit="3" topLeftCell="A46" activePane="bottomLeft" state="frozen"/>
      <selection pane="bottomLeft" activeCell="K55" sqref="K55"/>
    </sheetView>
  </sheetViews>
  <sheetFormatPr defaultColWidth="8.125" defaultRowHeight="11.25" customHeight="1" x14ac:dyDescent="0.2"/>
  <cols>
    <col min="1" max="1" width="39.5" style="3" customWidth="1"/>
    <col min="2" max="2" width="23.125" style="4" customWidth="1"/>
    <col min="3" max="3" width="11.125" style="5" customWidth="1"/>
    <col min="4" max="4" width="10.625" style="5" customWidth="1"/>
    <col min="5" max="5" width="10.5" style="5" customWidth="1"/>
    <col min="6" max="7" width="10.875" style="5" customWidth="1"/>
    <col min="8" max="11" width="11.125" style="5" customWidth="1"/>
    <col min="12" max="12" width="31.375" style="41" customWidth="1"/>
  </cols>
  <sheetData>
    <row r="1" spans="1:12" s="1" customFormat="1" ht="11.25" customHeight="1" x14ac:dyDescent="0.2">
      <c r="A1" s="90" t="s">
        <v>2</v>
      </c>
      <c r="B1" s="98" t="s">
        <v>3</v>
      </c>
      <c r="C1" s="56" t="s">
        <v>4</v>
      </c>
      <c r="D1" s="57" t="s">
        <v>4</v>
      </c>
      <c r="E1" s="58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2">
      <c r="A2" s="91"/>
      <c r="B2" s="99"/>
      <c r="C2" s="91">
        <v>2023</v>
      </c>
      <c r="D2" s="103">
        <v>2024</v>
      </c>
      <c r="E2" s="101">
        <v>2025</v>
      </c>
      <c r="F2" s="96">
        <v>2026</v>
      </c>
      <c r="G2" s="97"/>
      <c r="H2" s="96">
        <v>2027</v>
      </c>
      <c r="I2" s="97"/>
      <c r="J2" s="96">
        <v>2028</v>
      </c>
      <c r="K2" s="97"/>
      <c r="L2" s="88"/>
    </row>
    <row r="3" spans="1:12" s="1" customFormat="1" ht="11.25" customHeight="1" x14ac:dyDescent="0.2">
      <c r="A3" s="92"/>
      <c r="B3" s="100"/>
      <c r="C3" s="92"/>
      <c r="D3" s="104"/>
      <c r="E3" s="102"/>
      <c r="F3" s="59" t="s">
        <v>8</v>
      </c>
      <c r="G3" s="60" t="s">
        <v>9</v>
      </c>
      <c r="H3" s="59" t="s">
        <v>8</v>
      </c>
      <c r="I3" s="60" t="s">
        <v>9</v>
      </c>
      <c r="J3" s="59" t="s">
        <v>8</v>
      </c>
      <c r="K3" s="60" t="s">
        <v>9</v>
      </c>
      <c r="L3" s="89"/>
    </row>
    <row r="4" spans="1:12" s="2" customFormat="1" ht="15" customHeight="1" x14ac:dyDescent="0.2">
      <c r="A4" s="63" t="s">
        <v>10</v>
      </c>
      <c r="B4" s="64"/>
      <c r="C4" s="65"/>
      <c r="D4" s="65"/>
      <c r="E4" s="66"/>
      <c r="F4" s="68"/>
      <c r="G4" s="66"/>
      <c r="H4" s="68"/>
      <c r="I4" s="66"/>
      <c r="J4" s="68"/>
      <c r="K4" s="66"/>
      <c r="L4" s="69"/>
    </row>
    <row r="5" spans="1:12" s="1" customFormat="1" ht="36" customHeight="1" x14ac:dyDescent="0.2">
      <c r="A5" s="46" t="s">
        <v>11</v>
      </c>
      <c r="B5" s="47" t="s">
        <v>12</v>
      </c>
      <c r="C5" s="77">
        <v>1192</v>
      </c>
      <c r="D5" s="77">
        <v>1157</v>
      </c>
      <c r="E5" s="78">
        <v>1169</v>
      </c>
      <c r="F5" s="79">
        <v>1186</v>
      </c>
      <c r="G5" s="78">
        <v>1189</v>
      </c>
      <c r="H5" s="79">
        <v>1188</v>
      </c>
      <c r="I5" s="78">
        <v>1192</v>
      </c>
      <c r="J5" s="79">
        <v>1190</v>
      </c>
      <c r="K5" s="78">
        <v>1196</v>
      </c>
      <c r="L5" s="70" t="s">
        <v>13</v>
      </c>
    </row>
    <row r="6" spans="1:12" ht="11.25" customHeight="1" x14ac:dyDescent="0.2">
      <c r="A6" s="67" t="s">
        <v>14</v>
      </c>
      <c r="B6" s="48" t="s">
        <v>15</v>
      </c>
      <c r="C6" s="77"/>
      <c r="D6" s="77"/>
      <c r="E6" s="78"/>
      <c r="F6" s="79"/>
      <c r="G6" s="78"/>
      <c r="H6" s="79"/>
      <c r="I6" s="78"/>
      <c r="J6" s="79"/>
      <c r="K6" s="78"/>
      <c r="L6" s="38"/>
    </row>
    <row r="7" spans="1:12" ht="11.25" customHeight="1" x14ac:dyDescent="0.2">
      <c r="A7" s="16" t="s">
        <v>16</v>
      </c>
      <c r="B7" s="7"/>
      <c r="C7" s="20"/>
      <c r="D7" s="21"/>
      <c r="E7" s="22"/>
      <c r="F7" s="20"/>
      <c r="G7" s="22"/>
      <c r="H7" s="20"/>
      <c r="I7" s="22"/>
      <c r="J7" s="20"/>
      <c r="K7" s="22"/>
      <c r="L7" s="38"/>
    </row>
    <row r="8" spans="1:12" ht="19.5" customHeight="1" x14ac:dyDescent="0.2">
      <c r="A8" s="17" t="s">
        <v>17</v>
      </c>
      <c r="B8" s="7" t="s">
        <v>12</v>
      </c>
      <c r="C8" s="80">
        <v>80</v>
      </c>
      <c r="D8" s="80">
        <v>74</v>
      </c>
      <c r="E8" s="81">
        <v>73</v>
      </c>
      <c r="F8" s="82">
        <v>74</v>
      </c>
      <c r="G8" s="81">
        <v>75</v>
      </c>
      <c r="H8" s="82">
        <v>74</v>
      </c>
      <c r="I8" s="81">
        <v>75</v>
      </c>
      <c r="J8" s="82">
        <v>74</v>
      </c>
      <c r="K8" s="81">
        <v>76</v>
      </c>
      <c r="L8" s="38"/>
    </row>
    <row r="9" spans="1:12" ht="29.25" customHeight="1" x14ac:dyDescent="0.2">
      <c r="A9" s="16" t="s">
        <v>18</v>
      </c>
      <c r="B9" s="7" t="s">
        <v>12</v>
      </c>
      <c r="C9" s="80">
        <v>70</v>
      </c>
      <c r="D9" s="80">
        <v>64</v>
      </c>
      <c r="E9" s="81">
        <v>66</v>
      </c>
      <c r="F9" s="82">
        <v>67</v>
      </c>
      <c r="G9" s="81">
        <v>68</v>
      </c>
      <c r="H9" s="82">
        <v>67</v>
      </c>
      <c r="I9" s="81">
        <v>68</v>
      </c>
      <c r="J9" s="82">
        <v>67</v>
      </c>
      <c r="K9" s="81">
        <v>68</v>
      </c>
      <c r="L9" s="38"/>
    </row>
    <row r="10" spans="1:12" ht="11.25" customHeight="1" x14ac:dyDescent="0.2">
      <c r="A10" s="16" t="s">
        <v>19</v>
      </c>
      <c r="B10" s="7" t="s">
        <v>12</v>
      </c>
      <c r="C10" s="80">
        <v>10</v>
      </c>
      <c r="D10" s="80">
        <v>10</v>
      </c>
      <c r="E10" s="81">
        <v>7</v>
      </c>
      <c r="F10" s="82">
        <v>7</v>
      </c>
      <c r="G10" s="81">
        <v>7</v>
      </c>
      <c r="H10" s="82">
        <v>7</v>
      </c>
      <c r="I10" s="81">
        <v>7</v>
      </c>
      <c r="J10" s="82">
        <v>7</v>
      </c>
      <c r="K10" s="81">
        <v>8</v>
      </c>
      <c r="L10" s="38"/>
    </row>
    <row r="11" spans="1:12" ht="11.25" customHeight="1" x14ac:dyDescent="0.2">
      <c r="A11" s="17" t="s">
        <v>20</v>
      </c>
      <c r="B11" s="7" t="s">
        <v>12</v>
      </c>
      <c r="C11" s="80">
        <v>195</v>
      </c>
      <c r="D11" s="80">
        <v>194.9</v>
      </c>
      <c r="E11" s="81">
        <v>194</v>
      </c>
      <c r="F11" s="82">
        <v>192</v>
      </c>
      <c r="G11" s="81">
        <v>192</v>
      </c>
      <c r="H11" s="82">
        <v>192</v>
      </c>
      <c r="I11" s="81">
        <v>192</v>
      </c>
      <c r="J11" s="82">
        <v>192</v>
      </c>
      <c r="K11" s="81">
        <v>194</v>
      </c>
      <c r="L11" s="38"/>
    </row>
    <row r="12" spans="1:12" ht="11.25" customHeight="1" x14ac:dyDescent="0.2">
      <c r="A12" s="17" t="s">
        <v>21</v>
      </c>
      <c r="B12" s="7" t="s">
        <v>12</v>
      </c>
      <c r="C12" s="80">
        <v>76</v>
      </c>
      <c r="D12" s="80">
        <v>74</v>
      </c>
      <c r="E12" s="81">
        <v>75</v>
      </c>
      <c r="F12" s="82">
        <v>75</v>
      </c>
      <c r="G12" s="81">
        <v>75</v>
      </c>
      <c r="H12" s="82">
        <v>75</v>
      </c>
      <c r="I12" s="81">
        <v>75</v>
      </c>
      <c r="J12" s="82">
        <v>75</v>
      </c>
      <c r="K12" s="81">
        <v>77</v>
      </c>
      <c r="L12" s="38"/>
    </row>
    <row r="13" spans="1:12" ht="11.25" customHeight="1" x14ac:dyDescent="0.2">
      <c r="A13" s="17" t="s">
        <v>22</v>
      </c>
      <c r="B13" s="7" t="s">
        <v>12</v>
      </c>
      <c r="C13" s="80">
        <v>66</v>
      </c>
      <c r="D13" s="80">
        <v>67</v>
      </c>
      <c r="E13" s="81">
        <v>64</v>
      </c>
      <c r="F13" s="82">
        <v>62</v>
      </c>
      <c r="G13" s="81">
        <v>62</v>
      </c>
      <c r="H13" s="82">
        <v>62</v>
      </c>
      <c r="I13" s="81">
        <v>62</v>
      </c>
      <c r="J13" s="82">
        <v>62</v>
      </c>
      <c r="K13" s="81">
        <v>62</v>
      </c>
      <c r="L13" s="38"/>
    </row>
    <row r="14" spans="1:12" ht="19.5" customHeight="1" x14ac:dyDescent="0.2">
      <c r="A14" s="17" t="s">
        <v>23</v>
      </c>
      <c r="B14" s="7" t="s">
        <v>12</v>
      </c>
      <c r="C14" s="80">
        <v>41</v>
      </c>
      <c r="D14" s="80">
        <v>41.4</v>
      </c>
      <c r="E14" s="81">
        <v>42</v>
      </c>
      <c r="F14" s="82">
        <v>42</v>
      </c>
      <c r="G14" s="81">
        <v>42</v>
      </c>
      <c r="H14" s="82">
        <v>42</v>
      </c>
      <c r="I14" s="81">
        <v>42</v>
      </c>
      <c r="J14" s="82">
        <v>42</v>
      </c>
      <c r="K14" s="81">
        <v>42</v>
      </c>
      <c r="L14" s="38"/>
    </row>
    <row r="15" spans="1:12" ht="29.25" customHeight="1" x14ac:dyDescent="0.2">
      <c r="A15" s="17" t="s">
        <v>24</v>
      </c>
      <c r="B15" s="7" t="s">
        <v>12</v>
      </c>
      <c r="C15" s="80">
        <v>12</v>
      </c>
      <c r="D15" s="80">
        <v>12.5</v>
      </c>
      <c r="E15" s="81">
        <v>13</v>
      </c>
      <c r="F15" s="82">
        <v>13</v>
      </c>
      <c r="G15" s="81">
        <v>13</v>
      </c>
      <c r="H15" s="82">
        <v>13</v>
      </c>
      <c r="I15" s="81">
        <v>13</v>
      </c>
      <c r="J15" s="82">
        <v>13</v>
      </c>
      <c r="K15" s="81">
        <v>13</v>
      </c>
      <c r="L15" s="38"/>
    </row>
    <row r="16" spans="1:12" ht="11.25" customHeight="1" x14ac:dyDescent="0.2">
      <c r="A16" s="17" t="s">
        <v>25</v>
      </c>
      <c r="B16" s="7" t="s">
        <v>12</v>
      </c>
      <c r="C16" s="80">
        <v>5</v>
      </c>
      <c r="D16" s="80">
        <v>3.9</v>
      </c>
      <c r="E16" s="81">
        <v>4</v>
      </c>
      <c r="F16" s="82">
        <v>4</v>
      </c>
      <c r="G16" s="81">
        <v>4</v>
      </c>
      <c r="H16" s="82">
        <v>4</v>
      </c>
      <c r="I16" s="81">
        <v>4</v>
      </c>
      <c r="J16" s="82">
        <v>4</v>
      </c>
      <c r="K16" s="81">
        <v>4</v>
      </c>
      <c r="L16" s="38"/>
    </row>
    <row r="17" spans="1:12" ht="19.5" customHeight="1" x14ac:dyDescent="0.2">
      <c r="A17" s="17" t="s">
        <v>26</v>
      </c>
      <c r="B17" s="7" t="s">
        <v>12</v>
      </c>
      <c r="C17" s="80">
        <v>123</v>
      </c>
      <c r="D17" s="80">
        <v>117.8</v>
      </c>
      <c r="E17" s="81">
        <v>121</v>
      </c>
      <c r="F17" s="82">
        <v>122</v>
      </c>
      <c r="G17" s="81">
        <v>124</v>
      </c>
      <c r="H17" s="82">
        <v>123</v>
      </c>
      <c r="I17" s="81">
        <v>125</v>
      </c>
      <c r="J17" s="82">
        <v>124</v>
      </c>
      <c r="K17" s="81">
        <v>126</v>
      </c>
      <c r="L17" s="38"/>
    </row>
    <row r="18" spans="1:12" ht="11.25" customHeight="1" x14ac:dyDescent="0.2">
      <c r="A18" s="17" t="s">
        <v>27</v>
      </c>
      <c r="B18" s="7" t="s">
        <v>12</v>
      </c>
      <c r="C18" s="80">
        <v>48</v>
      </c>
      <c r="D18" s="80">
        <v>50.3</v>
      </c>
      <c r="E18" s="81">
        <v>52</v>
      </c>
      <c r="F18" s="82">
        <v>52</v>
      </c>
      <c r="G18" s="81">
        <v>52</v>
      </c>
      <c r="H18" s="82">
        <v>52</v>
      </c>
      <c r="I18" s="81">
        <v>52</v>
      </c>
      <c r="J18" s="82">
        <v>52</v>
      </c>
      <c r="K18" s="81">
        <v>52</v>
      </c>
      <c r="L18" s="38"/>
    </row>
    <row r="19" spans="1:12" ht="19.5" customHeight="1" x14ac:dyDescent="0.2">
      <c r="A19" s="17" t="s">
        <v>28</v>
      </c>
      <c r="B19" s="7" t="s">
        <v>12</v>
      </c>
      <c r="C19" s="80">
        <v>9</v>
      </c>
      <c r="D19" s="80">
        <v>8</v>
      </c>
      <c r="E19" s="81">
        <v>7</v>
      </c>
      <c r="F19" s="82">
        <v>7</v>
      </c>
      <c r="G19" s="81">
        <v>7</v>
      </c>
      <c r="H19" s="82">
        <v>7</v>
      </c>
      <c r="I19" s="81">
        <v>7</v>
      </c>
      <c r="J19" s="82">
        <v>7</v>
      </c>
      <c r="K19" s="81">
        <v>7</v>
      </c>
      <c r="L19" s="38"/>
    </row>
    <row r="20" spans="1:12" ht="19.5" customHeight="1" x14ac:dyDescent="0.2">
      <c r="A20" s="17" t="s">
        <v>29</v>
      </c>
      <c r="B20" s="7" t="s">
        <v>12</v>
      </c>
      <c r="C20" s="80">
        <v>8</v>
      </c>
      <c r="D20" s="80">
        <v>7.1</v>
      </c>
      <c r="E20" s="81">
        <v>7</v>
      </c>
      <c r="F20" s="82">
        <v>9</v>
      </c>
      <c r="G20" s="81">
        <v>9</v>
      </c>
      <c r="H20" s="82">
        <v>9</v>
      </c>
      <c r="I20" s="81">
        <v>9</v>
      </c>
      <c r="J20" s="82">
        <v>9</v>
      </c>
      <c r="K20" s="81">
        <v>9</v>
      </c>
      <c r="L20" s="38"/>
    </row>
    <row r="21" spans="1:12" ht="11.25" customHeight="1" x14ac:dyDescent="0.2">
      <c r="A21" s="17" t="s">
        <v>30</v>
      </c>
      <c r="B21" s="7" t="s">
        <v>12</v>
      </c>
      <c r="C21" s="80">
        <v>11</v>
      </c>
      <c r="D21" s="80">
        <v>10.3</v>
      </c>
      <c r="E21" s="81">
        <v>11</v>
      </c>
      <c r="F21" s="82">
        <v>11</v>
      </c>
      <c r="G21" s="81">
        <v>11</v>
      </c>
      <c r="H21" s="82">
        <v>11</v>
      </c>
      <c r="I21" s="81">
        <v>11</v>
      </c>
      <c r="J21" s="82">
        <v>11</v>
      </c>
      <c r="K21" s="81">
        <v>11</v>
      </c>
      <c r="L21" s="38"/>
    </row>
    <row r="22" spans="1:12" ht="19.5" customHeight="1" x14ac:dyDescent="0.2">
      <c r="A22" s="17" t="s">
        <v>31</v>
      </c>
      <c r="B22" s="7" t="s">
        <v>12</v>
      </c>
      <c r="C22" s="80">
        <v>12</v>
      </c>
      <c r="D22" s="80">
        <v>12</v>
      </c>
      <c r="E22" s="81">
        <v>12</v>
      </c>
      <c r="F22" s="82">
        <v>12</v>
      </c>
      <c r="G22" s="81">
        <v>12</v>
      </c>
      <c r="H22" s="82">
        <v>12</v>
      </c>
      <c r="I22" s="81">
        <v>12</v>
      </c>
      <c r="J22" s="82">
        <v>12</v>
      </c>
      <c r="K22" s="81">
        <v>12</v>
      </c>
      <c r="L22" s="38"/>
    </row>
    <row r="23" spans="1:12" ht="19.5" customHeight="1" x14ac:dyDescent="0.2">
      <c r="A23" s="17" t="s">
        <v>32</v>
      </c>
      <c r="B23" s="7" t="s">
        <v>12</v>
      </c>
      <c r="C23" s="80">
        <v>4</v>
      </c>
      <c r="D23" s="80">
        <v>3.9</v>
      </c>
      <c r="E23" s="81">
        <v>4</v>
      </c>
      <c r="F23" s="82">
        <v>4</v>
      </c>
      <c r="G23" s="81">
        <v>4</v>
      </c>
      <c r="H23" s="82">
        <v>4</v>
      </c>
      <c r="I23" s="81">
        <v>4</v>
      </c>
      <c r="J23" s="82">
        <v>4</v>
      </c>
      <c r="K23" s="81">
        <v>4</v>
      </c>
      <c r="L23" s="38"/>
    </row>
    <row r="24" spans="1:12" ht="19.5" customHeight="1" x14ac:dyDescent="0.2">
      <c r="A24" s="17" t="s">
        <v>33</v>
      </c>
      <c r="B24" s="7" t="s">
        <v>12</v>
      </c>
      <c r="C24" s="80">
        <v>4</v>
      </c>
      <c r="D24" s="80">
        <v>3.5</v>
      </c>
      <c r="E24" s="81">
        <v>4</v>
      </c>
      <c r="F24" s="82">
        <v>4</v>
      </c>
      <c r="G24" s="81">
        <v>4</v>
      </c>
      <c r="H24" s="82">
        <v>4</v>
      </c>
      <c r="I24" s="81">
        <v>4</v>
      </c>
      <c r="J24" s="82">
        <v>4</v>
      </c>
      <c r="K24" s="81">
        <v>4</v>
      </c>
      <c r="L24" s="38"/>
    </row>
    <row r="25" spans="1:12" ht="29.25" customHeight="1" x14ac:dyDescent="0.2">
      <c r="A25" s="17" t="s">
        <v>34</v>
      </c>
      <c r="B25" s="7" t="s">
        <v>12</v>
      </c>
      <c r="C25" s="80">
        <v>222</v>
      </c>
      <c r="D25" s="80">
        <v>207.3</v>
      </c>
      <c r="E25" s="81">
        <v>219</v>
      </c>
      <c r="F25" s="82">
        <v>234</v>
      </c>
      <c r="G25" s="81">
        <v>234</v>
      </c>
      <c r="H25" s="82">
        <v>234</v>
      </c>
      <c r="I25" s="81">
        <v>234</v>
      </c>
      <c r="J25" s="82">
        <v>234</v>
      </c>
      <c r="K25" s="81">
        <v>234</v>
      </c>
      <c r="L25" s="38"/>
    </row>
    <row r="26" spans="1:12" ht="11.25" customHeight="1" x14ac:dyDescent="0.2">
      <c r="A26" s="17" t="s">
        <v>35</v>
      </c>
      <c r="B26" s="7" t="s">
        <v>12</v>
      </c>
      <c r="C26" s="80">
        <v>201</v>
      </c>
      <c r="D26" s="80">
        <v>193.3</v>
      </c>
      <c r="E26" s="81">
        <v>191</v>
      </c>
      <c r="F26" s="82">
        <v>191</v>
      </c>
      <c r="G26" s="81">
        <v>191</v>
      </c>
      <c r="H26" s="82">
        <v>191</v>
      </c>
      <c r="I26" s="81">
        <v>191</v>
      </c>
      <c r="J26" s="82">
        <v>191</v>
      </c>
      <c r="K26" s="81">
        <v>191</v>
      </c>
      <c r="L26" s="38"/>
    </row>
    <row r="27" spans="1:12" ht="19.5" customHeight="1" x14ac:dyDescent="0.2">
      <c r="A27" s="17" t="s">
        <v>36</v>
      </c>
      <c r="B27" s="7" t="s">
        <v>12</v>
      </c>
      <c r="C27" s="80">
        <v>175</v>
      </c>
      <c r="D27" s="80">
        <v>184.3</v>
      </c>
      <c r="E27" s="81">
        <v>183</v>
      </c>
      <c r="F27" s="82">
        <v>183</v>
      </c>
      <c r="G27" s="81">
        <v>183</v>
      </c>
      <c r="H27" s="82">
        <v>183</v>
      </c>
      <c r="I27" s="81">
        <v>183</v>
      </c>
      <c r="J27" s="82">
        <v>183</v>
      </c>
      <c r="K27" s="81">
        <v>183</v>
      </c>
      <c r="L27" s="38"/>
    </row>
    <row r="28" spans="1:12" ht="19.5" customHeight="1" x14ac:dyDescent="0.2">
      <c r="A28" s="17" t="s">
        <v>37</v>
      </c>
      <c r="B28" s="7" t="s">
        <v>12</v>
      </c>
      <c r="C28" s="80">
        <v>37</v>
      </c>
      <c r="D28" s="80">
        <v>35.4</v>
      </c>
      <c r="E28" s="81">
        <v>36</v>
      </c>
      <c r="F28" s="82">
        <v>36</v>
      </c>
      <c r="G28" s="81">
        <v>36</v>
      </c>
      <c r="H28" s="82">
        <v>37</v>
      </c>
      <c r="I28" s="81">
        <v>38</v>
      </c>
      <c r="J28" s="82">
        <v>38</v>
      </c>
      <c r="K28" s="81">
        <v>38</v>
      </c>
      <c r="L28" s="38"/>
    </row>
    <row r="29" spans="1:12" ht="11.25" customHeight="1" x14ac:dyDescent="0.2">
      <c r="A29" s="18" t="s">
        <v>38</v>
      </c>
      <c r="B29" s="14" t="s">
        <v>12</v>
      </c>
      <c r="C29" s="83">
        <v>58</v>
      </c>
      <c r="D29" s="83">
        <v>51</v>
      </c>
      <c r="E29" s="84">
        <v>51</v>
      </c>
      <c r="F29" s="85">
        <v>51</v>
      </c>
      <c r="G29" s="84">
        <v>51</v>
      </c>
      <c r="H29" s="85">
        <v>51</v>
      </c>
      <c r="I29" s="84">
        <v>51</v>
      </c>
      <c r="J29" s="85">
        <v>51</v>
      </c>
      <c r="K29" s="84">
        <v>51</v>
      </c>
      <c r="L29" s="39"/>
    </row>
    <row r="30" spans="1:12" s="1" customFormat="1" ht="11.25" customHeight="1" x14ac:dyDescent="0.2">
      <c r="A30" s="15" t="s">
        <v>39</v>
      </c>
      <c r="B30" s="19" t="s">
        <v>40</v>
      </c>
      <c r="C30" s="26">
        <f t="shared" ref="C30:K30" si="0">SUM(C33,C36,C41,C42,C43,C44,C45,C46,C47,C48,C49,C50,C51,C52,C53,C54)</f>
        <v>473000</v>
      </c>
      <c r="D30" s="27">
        <f t="shared" si="0"/>
        <v>536062.50000000012</v>
      </c>
      <c r="E30" s="28">
        <f t="shared" si="0"/>
        <v>619152</v>
      </c>
      <c r="F30" s="26">
        <f t="shared" si="0"/>
        <v>695996.8</v>
      </c>
      <c r="G30" s="28">
        <f t="shared" si="0"/>
        <v>704684.5</v>
      </c>
      <c r="H30" s="26">
        <f t="shared" si="0"/>
        <v>746669.58520000009</v>
      </c>
      <c r="I30" s="28">
        <f t="shared" si="0"/>
        <v>765098.89600000007</v>
      </c>
      <c r="J30" s="26">
        <f t="shared" si="0"/>
        <v>798037.5560000001</v>
      </c>
      <c r="K30" s="28">
        <f t="shared" si="0"/>
        <v>822938.28800000006</v>
      </c>
      <c r="L30" s="40"/>
    </row>
    <row r="31" spans="1:12" s="1" customFormat="1" ht="11.25" customHeight="1" x14ac:dyDescent="0.2">
      <c r="A31" s="67" t="s">
        <v>41</v>
      </c>
      <c r="B31" s="48" t="s">
        <v>15</v>
      </c>
      <c r="C31" s="29">
        <v>114.8</v>
      </c>
      <c r="D31" s="50">
        <f t="shared" ref="D31:F121" si="1">IF((ISERROR(D30/C30)),0,(D30/C30)*100)</f>
        <v>113.33245243128967</v>
      </c>
      <c r="E31" s="51">
        <f t="shared" si="1"/>
        <v>115.49996502273521</v>
      </c>
      <c r="F31" s="49">
        <f t="shared" si="1"/>
        <v>112.41129803343929</v>
      </c>
      <c r="G31" s="51">
        <f t="shared" ref="G31:K121" si="2">IF((ISERROR(G30/E30)),0,(G30/E30)*100)</f>
        <v>113.8144591311988</v>
      </c>
      <c r="H31" s="49">
        <f t="shared" si="2"/>
        <v>107.28060606025775</v>
      </c>
      <c r="I31" s="51">
        <f t="shared" si="2"/>
        <v>108.57325455576219</v>
      </c>
      <c r="J31" s="49">
        <f t="shared" si="2"/>
        <v>106.87961205574494</v>
      </c>
      <c r="K31" s="51">
        <f t="shared" si="2"/>
        <v>107.55972754664647</v>
      </c>
      <c r="L31" s="52"/>
    </row>
    <row r="32" spans="1:12" ht="11.25" customHeight="1" x14ac:dyDescent="0.2">
      <c r="A32" s="16" t="s">
        <v>16</v>
      </c>
      <c r="B32" s="7"/>
      <c r="C32" s="23"/>
      <c r="D32" s="24"/>
      <c r="E32" s="25"/>
      <c r="F32" s="23"/>
      <c r="G32" s="25"/>
      <c r="H32" s="23"/>
      <c r="I32" s="25"/>
      <c r="J32" s="23"/>
      <c r="K32" s="25"/>
      <c r="L32" s="38"/>
    </row>
    <row r="33" spans="1:12" ht="19.5" customHeight="1" x14ac:dyDescent="0.2">
      <c r="A33" s="17" t="s">
        <v>17</v>
      </c>
      <c r="B33" s="7" t="s">
        <v>40</v>
      </c>
      <c r="C33" s="29">
        <v>24332.1</v>
      </c>
      <c r="D33" s="30">
        <v>26218.3</v>
      </c>
      <c r="E33" s="31">
        <v>28194.399999999998</v>
      </c>
      <c r="F33" s="29">
        <v>32500</v>
      </c>
      <c r="G33" s="31">
        <v>33150</v>
      </c>
      <c r="H33" s="29">
        <v>34807.489200000004</v>
      </c>
      <c r="I33" s="31">
        <v>35901.732000000004</v>
      </c>
      <c r="J33" s="29">
        <v>37139.904000000002</v>
      </c>
      <c r="K33" s="31">
        <v>38860.032000000007</v>
      </c>
      <c r="L33" s="38"/>
    </row>
    <row r="34" spans="1:12" ht="29.25" customHeight="1" x14ac:dyDescent="0.2">
      <c r="A34" s="16" t="s">
        <v>18</v>
      </c>
      <c r="B34" s="7" t="s">
        <v>40</v>
      </c>
      <c r="C34" s="8">
        <v>22275</v>
      </c>
      <c r="D34" s="9">
        <v>23901.3</v>
      </c>
      <c r="E34" s="10">
        <v>26294.399999999998</v>
      </c>
      <c r="F34" s="8">
        <v>30300</v>
      </c>
      <c r="G34" s="10">
        <v>30900</v>
      </c>
      <c r="H34" s="8">
        <v>32451.289200000003</v>
      </c>
      <c r="I34" s="10">
        <v>33464.976000000002</v>
      </c>
      <c r="J34" s="8">
        <v>34625.868000000002</v>
      </c>
      <c r="K34" s="10">
        <v>35874.624000000003</v>
      </c>
      <c r="L34" s="38"/>
    </row>
    <row r="35" spans="1:12" ht="11.25" customHeight="1" x14ac:dyDescent="0.2">
      <c r="A35" s="16" t="s">
        <v>19</v>
      </c>
      <c r="B35" s="7" t="s">
        <v>40</v>
      </c>
      <c r="C35" s="8">
        <v>2057</v>
      </c>
      <c r="D35" s="9">
        <v>2317</v>
      </c>
      <c r="E35" s="10">
        <v>1900</v>
      </c>
      <c r="F35" s="8">
        <v>2200</v>
      </c>
      <c r="G35" s="10">
        <v>2250</v>
      </c>
      <c r="H35" s="8">
        <v>2356.1999999999998</v>
      </c>
      <c r="I35" s="10">
        <v>2436.7559999999999</v>
      </c>
      <c r="J35" s="8">
        <v>2514.0360000000001</v>
      </c>
      <c r="K35" s="10">
        <v>2985.4079999999999</v>
      </c>
      <c r="L35" s="38"/>
    </row>
    <row r="36" spans="1:12" ht="11.25" customHeight="1" x14ac:dyDescent="0.2">
      <c r="A36" s="17" t="s">
        <v>20</v>
      </c>
      <c r="B36" s="7" t="s">
        <v>40</v>
      </c>
      <c r="C36" s="23">
        <f t="shared" ref="C36:K36" si="3">SUM(C37,C38,C39,C40)</f>
        <v>102299</v>
      </c>
      <c r="D36" s="24">
        <f t="shared" si="3"/>
        <v>116199.8</v>
      </c>
      <c r="E36" s="25">
        <f t="shared" si="3"/>
        <v>133979</v>
      </c>
      <c r="F36" s="23">
        <f t="shared" si="3"/>
        <v>142950</v>
      </c>
      <c r="G36" s="25">
        <f t="shared" si="3"/>
        <v>145056.29999999999</v>
      </c>
      <c r="H36" s="23">
        <f t="shared" si="3"/>
        <v>149404.46400000001</v>
      </c>
      <c r="I36" s="25">
        <f t="shared" si="3"/>
        <v>153214.62</v>
      </c>
      <c r="J36" s="23">
        <f t="shared" si="3"/>
        <v>156680.07599999997</v>
      </c>
      <c r="K36" s="25">
        <f t="shared" si="3"/>
        <v>163923.576</v>
      </c>
      <c r="L36" s="38"/>
    </row>
    <row r="37" spans="1:12" ht="11.25" customHeight="1" x14ac:dyDescent="0.2">
      <c r="A37" s="17" t="s">
        <v>21</v>
      </c>
      <c r="B37" s="7" t="s">
        <v>40</v>
      </c>
      <c r="C37" s="29">
        <v>53660.9</v>
      </c>
      <c r="D37" s="30">
        <v>55972</v>
      </c>
      <c r="E37" s="31">
        <v>70000</v>
      </c>
      <c r="F37" s="29">
        <v>72450</v>
      </c>
      <c r="G37" s="31">
        <v>73190.3</v>
      </c>
      <c r="H37" s="29">
        <v>73899</v>
      </c>
      <c r="I37" s="31">
        <v>75384</v>
      </c>
      <c r="J37" s="29">
        <v>76115.7</v>
      </c>
      <c r="K37" s="31">
        <v>80489.64</v>
      </c>
      <c r="L37" s="38"/>
    </row>
    <row r="38" spans="1:12" ht="11.25" customHeight="1" x14ac:dyDescent="0.2">
      <c r="A38" s="17" t="s">
        <v>22</v>
      </c>
      <c r="B38" s="7" t="s">
        <v>40</v>
      </c>
      <c r="C38" s="29">
        <v>20009.099999999999</v>
      </c>
      <c r="D38" s="30">
        <v>27398.800000000003</v>
      </c>
      <c r="E38" s="31">
        <v>28929</v>
      </c>
      <c r="F38" s="29">
        <v>31000</v>
      </c>
      <c r="G38" s="31">
        <v>31900</v>
      </c>
      <c r="H38" s="29">
        <v>33201</v>
      </c>
      <c r="I38" s="31">
        <v>34547.64</v>
      </c>
      <c r="J38" s="29">
        <v>35425.56</v>
      </c>
      <c r="K38" s="31">
        <v>37034.832000000002</v>
      </c>
      <c r="L38" s="38"/>
    </row>
    <row r="39" spans="1:12" ht="19.5" customHeight="1" x14ac:dyDescent="0.2">
      <c r="A39" s="17" t="s">
        <v>23</v>
      </c>
      <c r="B39" s="7" t="s">
        <v>40</v>
      </c>
      <c r="C39" s="29">
        <v>25185.1</v>
      </c>
      <c r="D39" s="30">
        <v>29149.000000000004</v>
      </c>
      <c r="E39" s="31">
        <v>31050</v>
      </c>
      <c r="F39" s="29">
        <v>35000</v>
      </c>
      <c r="G39" s="31">
        <v>35410</v>
      </c>
      <c r="H39" s="29">
        <v>37485</v>
      </c>
      <c r="I39" s="31">
        <v>38348.856</v>
      </c>
      <c r="J39" s="29">
        <v>39996.432000000001</v>
      </c>
      <c r="K39" s="31">
        <v>41109.767999999996</v>
      </c>
      <c r="L39" s="38"/>
    </row>
    <row r="40" spans="1:12" ht="29.25" customHeight="1" x14ac:dyDescent="0.2">
      <c r="A40" s="17" t="s">
        <v>42</v>
      </c>
      <c r="B40" s="7" t="s">
        <v>40</v>
      </c>
      <c r="C40" s="29">
        <v>3443.9</v>
      </c>
      <c r="D40" s="30">
        <v>3680</v>
      </c>
      <c r="E40" s="31">
        <v>4000</v>
      </c>
      <c r="F40" s="29">
        <v>4500</v>
      </c>
      <c r="G40" s="31">
        <v>4556</v>
      </c>
      <c r="H40" s="29">
        <v>4819.4639999999999</v>
      </c>
      <c r="I40" s="31">
        <v>4934.1239999999998</v>
      </c>
      <c r="J40" s="29">
        <v>5142.384</v>
      </c>
      <c r="K40" s="31">
        <v>5289.3360000000002</v>
      </c>
      <c r="L40" s="38"/>
    </row>
    <row r="41" spans="1:12" ht="11.25" customHeight="1" x14ac:dyDescent="0.2">
      <c r="A41" s="17" t="s">
        <v>25</v>
      </c>
      <c r="B41" s="7" t="s">
        <v>40</v>
      </c>
      <c r="C41" s="29">
        <v>1894.3</v>
      </c>
      <c r="D41" s="30">
        <v>1272</v>
      </c>
      <c r="E41" s="31">
        <v>1400</v>
      </c>
      <c r="F41" s="29">
        <v>1550</v>
      </c>
      <c r="G41" s="31">
        <v>1594</v>
      </c>
      <c r="H41" s="29">
        <v>1660.0319999999999</v>
      </c>
      <c r="I41" s="31">
        <v>1726.32</v>
      </c>
      <c r="J41" s="29">
        <v>1771.248</v>
      </c>
      <c r="K41" s="31">
        <v>1850.5920000000001</v>
      </c>
      <c r="L41" s="38"/>
    </row>
    <row r="42" spans="1:12" ht="19.5" customHeight="1" x14ac:dyDescent="0.2">
      <c r="A42" s="17" t="s">
        <v>26</v>
      </c>
      <c r="B42" s="7" t="s">
        <v>40</v>
      </c>
      <c r="C42" s="29">
        <v>39674.400000000001</v>
      </c>
      <c r="D42" s="30">
        <v>43061.1</v>
      </c>
      <c r="E42" s="31">
        <v>49656</v>
      </c>
      <c r="F42" s="29">
        <v>56900</v>
      </c>
      <c r="G42" s="31">
        <v>58000</v>
      </c>
      <c r="H42" s="29">
        <v>61438.5</v>
      </c>
      <c r="I42" s="31">
        <v>63321</v>
      </c>
      <c r="J42" s="29">
        <v>66088.032000000007</v>
      </c>
      <c r="K42" s="31">
        <v>68422.535999999993</v>
      </c>
      <c r="L42" s="38"/>
    </row>
    <row r="43" spans="1:12" ht="11.25" customHeight="1" x14ac:dyDescent="0.2">
      <c r="A43" s="17" t="s">
        <v>27</v>
      </c>
      <c r="B43" s="7" t="s">
        <v>40</v>
      </c>
      <c r="C43" s="29">
        <v>18515.3</v>
      </c>
      <c r="D43" s="30">
        <v>21151.5</v>
      </c>
      <c r="E43" s="31">
        <v>23535</v>
      </c>
      <c r="F43" s="29">
        <v>26400</v>
      </c>
      <c r="G43" s="31">
        <v>26800</v>
      </c>
      <c r="H43" s="29">
        <v>28274.063999999998</v>
      </c>
      <c r="I43" s="31">
        <v>29024.112000000001</v>
      </c>
      <c r="J43" s="29">
        <v>30168.527999999998</v>
      </c>
      <c r="K43" s="31">
        <v>31113.887999999999</v>
      </c>
      <c r="L43" s="38"/>
    </row>
    <row r="44" spans="1:12" ht="19.5" customHeight="1" x14ac:dyDescent="0.2">
      <c r="A44" s="17" t="s">
        <v>28</v>
      </c>
      <c r="B44" s="7" t="s">
        <v>40</v>
      </c>
      <c r="C44" s="29">
        <v>1850</v>
      </c>
      <c r="D44" s="30">
        <v>1848</v>
      </c>
      <c r="E44" s="31">
        <v>1890</v>
      </c>
      <c r="F44" s="29">
        <v>2120</v>
      </c>
      <c r="G44" s="31">
        <v>2156</v>
      </c>
      <c r="H44" s="29">
        <v>2270.52</v>
      </c>
      <c r="I44" s="31">
        <v>2334.9479999999999</v>
      </c>
      <c r="J44" s="29">
        <v>2422.6439999999998</v>
      </c>
      <c r="K44" s="31">
        <v>2503.0320000000002</v>
      </c>
      <c r="L44" s="38"/>
    </row>
    <row r="45" spans="1:12" ht="19.5" customHeight="1" x14ac:dyDescent="0.2">
      <c r="A45" s="17" t="s">
        <v>29</v>
      </c>
      <c r="B45" s="7" t="s">
        <v>40</v>
      </c>
      <c r="C45" s="29">
        <v>2917.2</v>
      </c>
      <c r="D45" s="30">
        <v>2952.6</v>
      </c>
      <c r="E45" s="31">
        <v>3114</v>
      </c>
      <c r="F45" s="29">
        <v>4510</v>
      </c>
      <c r="G45" s="31">
        <v>4550</v>
      </c>
      <c r="H45" s="29">
        <v>4830.192</v>
      </c>
      <c r="I45" s="31">
        <v>4927.6080000000002</v>
      </c>
      <c r="J45" s="29">
        <v>5153.8680000000004</v>
      </c>
      <c r="K45" s="31">
        <v>5282.3879999999999</v>
      </c>
      <c r="L45" s="38"/>
    </row>
    <row r="46" spans="1:12" ht="11.25" customHeight="1" x14ac:dyDescent="0.2">
      <c r="A46" s="17" t="s">
        <v>30</v>
      </c>
      <c r="B46" s="7" t="s">
        <v>40</v>
      </c>
      <c r="C46" s="29">
        <v>5647.4</v>
      </c>
      <c r="D46" s="30">
        <v>6841.7</v>
      </c>
      <c r="E46" s="31">
        <v>7709</v>
      </c>
      <c r="F46" s="29">
        <v>8210</v>
      </c>
      <c r="G46" s="31">
        <v>8250</v>
      </c>
      <c r="H46" s="29">
        <v>8792.9159999999993</v>
      </c>
      <c r="I46" s="31">
        <v>8934.8160000000007</v>
      </c>
      <c r="J46" s="29">
        <v>9382.0319999999992</v>
      </c>
      <c r="K46" s="31">
        <v>9578.1839999999993</v>
      </c>
      <c r="L46" s="38"/>
    </row>
    <row r="47" spans="1:12" ht="19.5" customHeight="1" x14ac:dyDescent="0.2">
      <c r="A47" s="17" t="s">
        <v>31</v>
      </c>
      <c r="B47" s="7" t="s">
        <v>40</v>
      </c>
      <c r="C47" s="29">
        <v>3359.7</v>
      </c>
      <c r="D47" s="30">
        <v>3880.1</v>
      </c>
      <c r="E47" s="31">
        <v>4090</v>
      </c>
      <c r="F47" s="29">
        <v>4310</v>
      </c>
      <c r="G47" s="31">
        <v>4328.2</v>
      </c>
      <c r="H47" s="29">
        <v>4616.0640000000003</v>
      </c>
      <c r="I47" s="31">
        <v>4687.4880000000003</v>
      </c>
      <c r="J47" s="29">
        <v>4925.3760000000002</v>
      </c>
      <c r="K47" s="31">
        <v>5025.0240000000003</v>
      </c>
      <c r="L47" s="38"/>
    </row>
    <row r="48" spans="1:12" ht="19.5" customHeight="1" x14ac:dyDescent="0.2">
      <c r="A48" s="17" t="s">
        <v>32</v>
      </c>
      <c r="B48" s="7" t="s">
        <v>40</v>
      </c>
      <c r="C48" s="29">
        <v>1242.4000000000001</v>
      </c>
      <c r="D48" s="30">
        <v>1641.7</v>
      </c>
      <c r="E48" s="31">
        <v>1750</v>
      </c>
      <c r="F48" s="29">
        <v>1840</v>
      </c>
      <c r="G48" s="31">
        <v>1850</v>
      </c>
      <c r="H48" s="29">
        <v>1970.64</v>
      </c>
      <c r="I48" s="31">
        <v>2003.568</v>
      </c>
      <c r="J48" s="29">
        <v>2102.6880000000001</v>
      </c>
      <c r="K48" s="31">
        <v>2147.808</v>
      </c>
      <c r="L48" s="38"/>
    </row>
    <row r="49" spans="1:12" ht="19.5" customHeight="1" x14ac:dyDescent="0.2">
      <c r="A49" s="17" t="s">
        <v>33</v>
      </c>
      <c r="B49" s="7" t="s">
        <v>40</v>
      </c>
      <c r="C49" s="29">
        <v>1628.9</v>
      </c>
      <c r="D49" s="30">
        <v>1291.4000000000001</v>
      </c>
      <c r="E49" s="31">
        <v>1505</v>
      </c>
      <c r="F49" s="29">
        <v>1530</v>
      </c>
      <c r="G49" s="31">
        <v>1550</v>
      </c>
      <c r="H49" s="29">
        <v>1638.624</v>
      </c>
      <c r="I49" s="31">
        <v>1678.6559999999999</v>
      </c>
      <c r="J49" s="29">
        <v>1748.4</v>
      </c>
      <c r="K49" s="31">
        <v>1799.52</v>
      </c>
      <c r="L49" s="38"/>
    </row>
    <row r="50" spans="1:12" ht="29.25" customHeight="1" x14ac:dyDescent="0.2">
      <c r="A50" s="17" t="s">
        <v>34</v>
      </c>
      <c r="B50" s="7" t="s">
        <v>40</v>
      </c>
      <c r="C50" s="29">
        <v>98049.9</v>
      </c>
      <c r="D50" s="30">
        <v>107577.9</v>
      </c>
      <c r="E50" s="31">
        <v>132133</v>
      </c>
      <c r="F50" s="29">
        <v>157576.79999999999</v>
      </c>
      <c r="G50" s="31">
        <v>160000</v>
      </c>
      <c r="H50" s="29">
        <v>168244.9</v>
      </c>
      <c r="I50" s="31">
        <v>173341.6</v>
      </c>
      <c r="J50" s="29">
        <v>182322.8</v>
      </c>
      <c r="K50" s="31">
        <v>187984.1</v>
      </c>
      <c r="L50" s="38"/>
    </row>
    <row r="51" spans="1:12" ht="11.25" customHeight="1" x14ac:dyDescent="0.2">
      <c r="A51" s="17" t="s">
        <v>35</v>
      </c>
      <c r="B51" s="7" t="s">
        <v>40</v>
      </c>
      <c r="C51" s="29">
        <v>72943</v>
      </c>
      <c r="D51" s="30">
        <v>84117.2</v>
      </c>
      <c r="E51" s="31">
        <v>96000</v>
      </c>
      <c r="F51" s="29">
        <v>107200</v>
      </c>
      <c r="G51" s="31">
        <v>108400</v>
      </c>
      <c r="H51" s="29">
        <v>116951.592</v>
      </c>
      <c r="I51" s="31">
        <v>118478.064</v>
      </c>
      <c r="J51" s="29">
        <v>124785.648</v>
      </c>
      <c r="K51" s="31">
        <v>127006.59600000001</v>
      </c>
      <c r="L51" s="38"/>
    </row>
    <row r="52" spans="1:12" ht="19.5" customHeight="1" x14ac:dyDescent="0.2">
      <c r="A52" s="17" t="s">
        <v>36</v>
      </c>
      <c r="B52" s="7" t="s">
        <v>40</v>
      </c>
      <c r="C52" s="29">
        <v>71674</v>
      </c>
      <c r="D52" s="30">
        <v>87883.4</v>
      </c>
      <c r="E52" s="31">
        <v>97719</v>
      </c>
      <c r="F52" s="29">
        <v>109200</v>
      </c>
      <c r="G52" s="31">
        <v>109500</v>
      </c>
      <c r="H52" s="29">
        <v>119093.47199999999</v>
      </c>
      <c r="I52" s="31">
        <v>120646.04399999999</v>
      </c>
      <c r="J52" s="29">
        <v>127071.54</v>
      </c>
      <c r="K52" s="31">
        <v>129331.224</v>
      </c>
      <c r="L52" s="38"/>
    </row>
    <row r="53" spans="1:12" ht="19.5" customHeight="1" x14ac:dyDescent="0.2">
      <c r="A53" s="17" t="s">
        <v>37</v>
      </c>
      <c r="B53" s="7" t="s">
        <v>40</v>
      </c>
      <c r="C53" s="29">
        <v>15662.4</v>
      </c>
      <c r="D53" s="30">
        <v>18349.699999999997</v>
      </c>
      <c r="E53" s="31">
        <v>22475</v>
      </c>
      <c r="F53" s="29">
        <v>23300</v>
      </c>
      <c r="G53" s="31">
        <v>23500</v>
      </c>
      <c r="H53" s="29">
        <v>25647.216</v>
      </c>
      <c r="I53" s="31">
        <v>27550.151999999998</v>
      </c>
      <c r="J53" s="29">
        <v>28105.103999999999</v>
      </c>
      <c r="K53" s="31">
        <v>29533.752</v>
      </c>
      <c r="L53" s="38"/>
    </row>
    <row r="54" spans="1:12" ht="11.25" customHeight="1" x14ac:dyDescent="0.2">
      <c r="A54" s="18" t="s">
        <v>38</v>
      </c>
      <c r="B54" s="14" t="s">
        <v>40</v>
      </c>
      <c r="C54" s="32">
        <v>11310</v>
      </c>
      <c r="D54" s="33">
        <v>11776.1</v>
      </c>
      <c r="E54" s="34">
        <v>14002.6</v>
      </c>
      <c r="F54" s="32">
        <v>15900</v>
      </c>
      <c r="G54" s="34">
        <v>16000</v>
      </c>
      <c r="H54" s="32">
        <v>17028.900000000001</v>
      </c>
      <c r="I54" s="34">
        <v>17328.168000000001</v>
      </c>
      <c r="J54" s="32">
        <v>18169.668000000001</v>
      </c>
      <c r="K54" s="34">
        <v>18576.036</v>
      </c>
      <c r="L54" s="39"/>
    </row>
    <row r="55" spans="1:12" ht="27" customHeight="1" x14ac:dyDescent="0.2">
      <c r="A55" s="15" t="s">
        <v>43</v>
      </c>
      <c r="B55" s="19" t="s">
        <v>44</v>
      </c>
      <c r="C55" s="35">
        <f t="shared" ref="C55:K55" si="4">IF(ISERROR(C30/C5),0,(C30/C5/12)*1000)</f>
        <v>33067.673378076055</v>
      </c>
      <c r="D55" s="36">
        <f t="shared" si="4"/>
        <v>38610.090751944692</v>
      </c>
      <c r="E55" s="37">
        <f t="shared" si="4"/>
        <v>44136.869118905044</v>
      </c>
      <c r="F55" s="35">
        <f t="shared" si="4"/>
        <v>48903.653738055094</v>
      </c>
      <c r="G55" s="37">
        <f t="shared" si="4"/>
        <v>49389.157555368656</v>
      </c>
      <c r="H55" s="35">
        <f t="shared" si="4"/>
        <v>52375.812654320987</v>
      </c>
      <c r="I55" s="37">
        <f t="shared" si="4"/>
        <v>53488.457494407165</v>
      </c>
      <c r="J55" s="35">
        <f t="shared" si="4"/>
        <v>55884.982913165266</v>
      </c>
      <c r="K55" s="37">
        <f t="shared" si="4"/>
        <v>57339.624303233002</v>
      </c>
      <c r="L55" s="40"/>
    </row>
    <row r="56" spans="1:12" ht="11.25" customHeight="1" x14ac:dyDescent="0.2">
      <c r="A56" s="67" t="s">
        <v>45</v>
      </c>
      <c r="B56" s="48" t="s">
        <v>15</v>
      </c>
      <c r="C56" s="29">
        <v>118.2</v>
      </c>
      <c r="D56" s="54">
        <f t="shared" si="1"/>
        <v>116.76083258262516</v>
      </c>
      <c r="E56" s="55">
        <f t="shared" si="1"/>
        <v>114.31433663926829</v>
      </c>
      <c r="F56" s="53">
        <f t="shared" si="1"/>
        <v>110.80000624037989</v>
      </c>
      <c r="G56" s="55">
        <f t="shared" si="2"/>
        <v>111.9000022913132</v>
      </c>
      <c r="H56" s="53">
        <f t="shared" si="2"/>
        <v>107.09999897934821</v>
      </c>
      <c r="I56" s="55">
        <f t="shared" si="2"/>
        <v>108.29999972047086</v>
      </c>
      <c r="J56" s="53">
        <f t="shared" si="2"/>
        <v>106.69998245565127</v>
      </c>
      <c r="K56" s="55">
        <f t="shared" si="2"/>
        <v>107.19999601639012</v>
      </c>
      <c r="L56" s="52"/>
    </row>
    <row r="57" spans="1:12" s="6" customFormat="1" ht="28.5" customHeight="1" x14ac:dyDescent="0.2">
      <c r="A57" s="42" t="s">
        <v>46</v>
      </c>
      <c r="B57" s="43" t="s">
        <v>44</v>
      </c>
      <c r="C57" s="44">
        <v>34858</v>
      </c>
      <c r="D57" s="45">
        <v>40689.300000000003</v>
      </c>
      <c r="E57" s="61" t="s">
        <v>47</v>
      </c>
      <c r="F57" s="62" t="s">
        <v>47</v>
      </c>
      <c r="G57" s="61" t="s">
        <v>47</v>
      </c>
      <c r="H57" s="62" t="s">
        <v>47</v>
      </c>
      <c r="I57" s="61" t="s">
        <v>47</v>
      </c>
      <c r="J57" s="62" t="s">
        <v>47</v>
      </c>
      <c r="K57" s="61" t="s">
        <v>47</v>
      </c>
      <c r="L57" s="52"/>
    </row>
    <row r="58" spans="1:12" ht="11.25" customHeight="1" x14ac:dyDescent="0.2">
      <c r="A58" s="16" t="s">
        <v>16</v>
      </c>
      <c r="B58" s="7"/>
      <c r="C58" s="23"/>
      <c r="D58" s="24"/>
      <c r="E58" s="25"/>
      <c r="F58" s="23"/>
      <c r="G58" s="25"/>
      <c r="H58" s="23"/>
      <c r="I58" s="25"/>
      <c r="J58" s="23"/>
      <c r="K58" s="25"/>
      <c r="L58" s="52"/>
    </row>
    <row r="59" spans="1:12" ht="19.5" customHeight="1" x14ac:dyDescent="0.2">
      <c r="A59" s="17" t="s">
        <v>17</v>
      </c>
      <c r="B59" s="7" t="s">
        <v>44</v>
      </c>
      <c r="C59" s="11">
        <f t="shared" ref="C59:K59" si="5">IF(ISERROR(C33/C8),0,(C33/C8/12)*1000)</f>
        <v>25345.9375</v>
      </c>
      <c r="D59" s="12">
        <f t="shared" si="5"/>
        <v>29525.112612612615</v>
      </c>
      <c r="E59" s="13">
        <f t="shared" si="5"/>
        <v>32185.388127853876</v>
      </c>
      <c r="F59" s="11">
        <f t="shared" si="5"/>
        <v>36599.099099099098</v>
      </c>
      <c r="G59" s="13">
        <f t="shared" si="5"/>
        <v>36833.333333333336</v>
      </c>
      <c r="H59" s="11">
        <f t="shared" si="5"/>
        <v>39197.622972972975</v>
      </c>
      <c r="I59" s="13">
        <f t="shared" si="5"/>
        <v>39890.813333333332</v>
      </c>
      <c r="J59" s="11">
        <f t="shared" si="5"/>
        <v>41824.21621621622</v>
      </c>
      <c r="K59" s="13">
        <f t="shared" si="5"/>
        <v>42609.684210526328</v>
      </c>
      <c r="L59" s="52"/>
    </row>
    <row r="60" spans="1:12" ht="11.25" customHeight="1" x14ac:dyDescent="0.2">
      <c r="A60" s="17" t="s">
        <v>45</v>
      </c>
      <c r="B60" s="7" t="s">
        <v>15</v>
      </c>
      <c r="C60" s="29">
        <v>106.7</v>
      </c>
      <c r="D60" s="12">
        <f t="shared" si="1"/>
        <v>116.48854027440341</v>
      </c>
      <c r="E60" s="13">
        <f t="shared" si="1"/>
        <v>109.01021293346342</v>
      </c>
      <c r="F60" s="11">
        <f t="shared" si="1"/>
        <v>113.71339986242236</v>
      </c>
      <c r="G60" s="13">
        <f t="shared" si="2"/>
        <v>114.4411656215419</v>
      </c>
      <c r="H60" s="11">
        <f t="shared" si="2"/>
        <v>107.09996676923078</v>
      </c>
      <c r="I60" s="13">
        <f t="shared" si="2"/>
        <v>108.30085067873303</v>
      </c>
      <c r="J60" s="11">
        <f t="shared" si="2"/>
        <v>106.70089929956799</v>
      </c>
      <c r="K60" s="13">
        <f t="shared" si="2"/>
        <v>106.81578200593134</v>
      </c>
      <c r="L60" s="52"/>
    </row>
    <row r="61" spans="1:12" s="6" customFormat="1" ht="28.5" customHeight="1" x14ac:dyDescent="0.2">
      <c r="A61" s="42" t="s">
        <v>46</v>
      </c>
      <c r="B61" s="43" t="s">
        <v>44</v>
      </c>
      <c r="C61" s="44">
        <v>43991.7</v>
      </c>
      <c r="D61" s="45">
        <v>44275.9</v>
      </c>
      <c r="E61" s="61" t="s">
        <v>47</v>
      </c>
      <c r="F61" s="62" t="s">
        <v>47</v>
      </c>
      <c r="G61" s="61" t="s">
        <v>47</v>
      </c>
      <c r="H61" s="62" t="s">
        <v>47</v>
      </c>
      <c r="I61" s="61" t="s">
        <v>47</v>
      </c>
      <c r="J61" s="62" t="s">
        <v>47</v>
      </c>
      <c r="K61" s="61" t="s">
        <v>47</v>
      </c>
      <c r="L61" s="52"/>
    </row>
    <row r="62" spans="1:12" ht="29.25" customHeight="1" x14ac:dyDescent="0.2">
      <c r="A62" s="16" t="s">
        <v>18</v>
      </c>
      <c r="B62" s="7" t="s">
        <v>44</v>
      </c>
      <c r="C62" s="11">
        <f t="shared" ref="C62:K62" si="6">IF(ISERROR(C34/C9),0,(C34/C9/12)*1000)</f>
        <v>26517.857142857141</v>
      </c>
      <c r="D62" s="12">
        <f t="shared" si="6"/>
        <v>31121.484374999996</v>
      </c>
      <c r="E62" s="13">
        <f t="shared" si="6"/>
        <v>33199.999999999993</v>
      </c>
      <c r="F62" s="11">
        <f t="shared" si="6"/>
        <v>37686.567164179105</v>
      </c>
      <c r="G62" s="13">
        <f t="shared" si="6"/>
        <v>37867.647058823532</v>
      </c>
      <c r="H62" s="11">
        <f t="shared" si="6"/>
        <v>40362.300000000003</v>
      </c>
      <c r="I62" s="13">
        <f t="shared" si="6"/>
        <v>41011</v>
      </c>
      <c r="J62" s="11">
        <f t="shared" si="6"/>
        <v>43067.000000000007</v>
      </c>
      <c r="K62" s="13">
        <f t="shared" si="6"/>
        <v>43964.000000000007</v>
      </c>
      <c r="L62" s="52"/>
    </row>
    <row r="63" spans="1:12" ht="11.25" customHeight="1" x14ac:dyDescent="0.2">
      <c r="A63" s="17" t="s">
        <v>48</v>
      </c>
      <c r="B63" s="7" t="s">
        <v>15</v>
      </c>
      <c r="C63" s="29">
        <v>107.7</v>
      </c>
      <c r="D63" s="12">
        <f t="shared" si="1"/>
        <v>117.36047979797979</v>
      </c>
      <c r="E63" s="13">
        <f t="shared" si="1"/>
        <v>106.67871622045662</v>
      </c>
      <c r="F63" s="11">
        <f t="shared" si="1"/>
        <v>113.5137565186118</v>
      </c>
      <c r="G63" s="13">
        <f t="shared" si="2"/>
        <v>114.05917788802272</v>
      </c>
      <c r="H63" s="11">
        <f t="shared" si="2"/>
        <v>107.09996435643565</v>
      </c>
      <c r="I63" s="13">
        <f t="shared" si="2"/>
        <v>108.3008932038835</v>
      </c>
      <c r="J63" s="11">
        <f t="shared" si="2"/>
        <v>106.7010551925931</v>
      </c>
      <c r="K63" s="13">
        <f t="shared" si="2"/>
        <v>107.20050718100023</v>
      </c>
      <c r="L63" s="52"/>
    </row>
    <row r="64" spans="1:12" ht="11.25" customHeight="1" x14ac:dyDescent="0.2">
      <c r="A64" s="16" t="s">
        <v>19</v>
      </c>
      <c r="B64" s="7" t="s">
        <v>44</v>
      </c>
      <c r="C64" s="11">
        <f t="shared" ref="C64:K64" si="7">IF(ISERROR(C35/C10),0,(C35/C10/12)*1000)</f>
        <v>17141.666666666664</v>
      </c>
      <c r="D64" s="12">
        <f t="shared" si="7"/>
        <v>19308.333333333332</v>
      </c>
      <c r="E64" s="13">
        <f t="shared" si="7"/>
        <v>22619.047619047622</v>
      </c>
      <c r="F64" s="11">
        <f t="shared" si="7"/>
        <v>26190.476190476191</v>
      </c>
      <c r="G64" s="13">
        <f t="shared" si="7"/>
        <v>26785.71428571429</v>
      </c>
      <c r="H64" s="11">
        <f t="shared" si="7"/>
        <v>28049.999999999996</v>
      </c>
      <c r="I64" s="13">
        <f t="shared" si="7"/>
        <v>29009</v>
      </c>
      <c r="J64" s="11">
        <f t="shared" si="7"/>
        <v>29929.000000000004</v>
      </c>
      <c r="K64" s="13">
        <f t="shared" si="7"/>
        <v>31098</v>
      </c>
      <c r="L64" s="52"/>
    </row>
    <row r="65" spans="1:12" ht="11.25" customHeight="1" x14ac:dyDescent="0.2">
      <c r="A65" s="17" t="s">
        <v>48</v>
      </c>
      <c r="B65" s="7" t="s">
        <v>15</v>
      </c>
      <c r="C65" s="29">
        <v>102.7</v>
      </c>
      <c r="D65" s="12">
        <f t="shared" si="1"/>
        <v>112.63976665046185</v>
      </c>
      <c r="E65" s="13">
        <f t="shared" si="1"/>
        <v>117.14655650779953</v>
      </c>
      <c r="F65" s="11">
        <f t="shared" si="1"/>
        <v>115.78947368421051</v>
      </c>
      <c r="G65" s="13">
        <f t="shared" si="2"/>
        <v>118.42105263157896</v>
      </c>
      <c r="H65" s="11">
        <f t="shared" si="2"/>
        <v>107.1</v>
      </c>
      <c r="I65" s="13">
        <f t="shared" si="2"/>
        <v>108.30026666666666</v>
      </c>
      <c r="J65" s="11">
        <f t="shared" si="2"/>
        <v>106.69875222816403</v>
      </c>
      <c r="K65" s="13">
        <f t="shared" si="2"/>
        <v>107.2012134165259</v>
      </c>
      <c r="L65" s="52"/>
    </row>
    <row r="66" spans="1:12" ht="11.25" customHeight="1" x14ac:dyDescent="0.2">
      <c r="A66" s="17" t="s">
        <v>20</v>
      </c>
      <c r="B66" s="7" t="s">
        <v>44</v>
      </c>
      <c r="C66" s="11">
        <f t="shared" ref="C66:K66" si="8">IF(ISERROR(C36/C11),0,(C36/C11/12)*1000)</f>
        <v>43717.521367521367</v>
      </c>
      <c r="D66" s="12">
        <f t="shared" si="8"/>
        <v>49683.512912604754</v>
      </c>
      <c r="E66" s="13">
        <f t="shared" si="8"/>
        <v>57551.116838487978</v>
      </c>
      <c r="F66" s="11">
        <f t="shared" si="8"/>
        <v>62044.270833333336</v>
      </c>
      <c r="G66" s="13">
        <f t="shared" si="8"/>
        <v>62958.463541666664</v>
      </c>
      <c r="H66" s="11">
        <f t="shared" si="8"/>
        <v>64845.687500000015</v>
      </c>
      <c r="I66" s="13">
        <f t="shared" si="8"/>
        <v>66499.401041666672</v>
      </c>
      <c r="J66" s="11">
        <f t="shared" si="8"/>
        <v>68003.505208333328</v>
      </c>
      <c r="K66" s="13">
        <f t="shared" si="8"/>
        <v>70413.907216494845</v>
      </c>
      <c r="L66" s="52"/>
    </row>
    <row r="67" spans="1:12" ht="11.25" customHeight="1" x14ac:dyDescent="0.2">
      <c r="A67" s="17" t="s">
        <v>45</v>
      </c>
      <c r="B67" s="7" t="s">
        <v>15</v>
      </c>
      <c r="C67" s="29">
        <v>123.6</v>
      </c>
      <c r="D67" s="12">
        <f t="shared" si="1"/>
        <v>113.6466829739246</v>
      </c>
      <c r="E67" s="13">
        <f t="shared" si="1"/>
        <v>115.83544211079166</v>
      </c>
      <c r="F67" s="11">
        <f t="shared" si="1"/>
        <v>107.80724031378051</v>
      </c>
      <c r="G67" s="13">
        <f t="shared" si="2"/>
        <v>109.39572852835144</v>
      </c>
      <c r="H67" s="11">
        <f t="shared" si="2"/>
        <v>104.51518992654776</v>
      </c>
      <c r="I67" s="13">
        <f t="shared" si="2"/>
        <v>105.62424382808607</v>
      </c>
      <c r="J67" s="11">
        <f t="shared" si="2"/>
        <v>104.86974204465534</v>
      </c>
      <c r="K67" s="13">
        <f t="shared" si="2"/>
        <v>105.88652847019698</v>
      </c>
      <c r="L67" s="52"/>
    </row>
    <row r="68" spans="1:12" s="6" customFormat="1" ht="28.5" customHeight="1" x14ac:dyDescent="0.2">
      <c r="A68" s="42" t="s">
        <v>46</v>
      </c>
      <c r="B68" s="43" t="s">
        <v>44</v>
      </c>
      <c r="C68" s="44">
        <v>0</v>
      </c>
      <c r="D68" s="45">
        <v>0</v>
      </c>
      <c r="E68" s="61" t="s">
        <v>47</v>
      </c>
      <c r="F68" s="62" t="s">
        <v>47</v>
      </c>
      <c r="G68" s="61" t="s">
        <v>47</v>
      </c>
      <c r="H68" s="62" t="s">
        <v>47</v>
      </c>
      <c r="I68" s="61" t="s">
        <v>47</v>
      </c>
      <c r="J68" s="62" t="s">
        <v>47</v>
      </c>
      <c r="K68" s="61" t="s">
        <v>47</v>
      </c>
      <c r="L68" s="52"/>
    </row>
    <row r="69" spans="1:12" ht="11.25" customHeight="1" x14ac:dyDescent="0.2">
      <c r="A69" s="17" t="s">
        <v>21</v>
      </c>
      <c r="B69" s="7" t="s">
        <v>44</v>
      </c>
      <c r="C69" s="11">
        <f t="shared" ref="C69:K69" si="9">IF(ISERROR(C37/C12),0,(C37/C12/12)*1000)</f>
        <v>58838.706140350871</v>
      </c>
      <c r="D69" s="12">
        <f t="shared" si="9"/>
        <v>63031.531531531524</v>
      </c>
      <c r="E69" s="13">
        <f t="shared" si="9"/>
        <v>77777.777777777781</v>
      </c>
      <c r="F69" s="11">
        <f t="shared" si="9"/>
        <v>80500</v>
      </c>
      <c r="G69" s="13">
        <f t="shared" si="9"/>
        <v>81322.555555555547</v>
      </c>
      <c r="H69" s="11">
        <f t="shared" si="9"/>
        <v>82110</v>
      </c>
      <c r="I69" s="13">
        <f t="shared" si="9"/>
        <v>83760</v>
      </c>
      <c r="J69" s="11">
        <f t="shared" si="9"/>
        <v>84573</v>
      </c>
      <c r="K69" s="13">
        <f t="shared" si="9"/>
        <v>87110</v>
      </c>
      <c r="L69" s="52"/>
    </row>
    <row r="70" spans="1:12" ht="11.25" customHeight="1" x14ac:dyDescent="0.2">
      <c r="A70" s="17" t="s">
        <v>45</v>
      </c>
      <c r="B70" s="7" t="s">
        <v>15</v>
      </c>
      <c r="C70" s="29">
        <v>136.4</v>
      </c>
      <c r="D70" s="12">
        <f t="shared" si="1"/>
        <v>107.12596463487709</v>
      </c>
      <c r="E70" s="13">
        <f t="shared" si="1"/>
        <v>123.39503084875774</v>
      </c>
      <c r="F70" s="11">
        <f t="shared" si="1"/>
        <v>103.49999999999999</v>
      </c>
      <c r="G70" s="13">
        <f t="shared" si="2"/>
        <v>104.55757142857141</v>
      </c>
      <c r="H70" s="11">
        <f t="shared" si="2"/>
        <v>102</v>
      </c>
      <c r="I70" s="13">
        <f t="shared" si="2"/>
        <v>102.99725510074424</v>
      </c>
      <c r="J70" s="11">
        <f t="shared" si="2"/>
        <v>102.99963463646328</v>
      </c>
      <c r="K70" s="13">
        <f t="shared" si="2"/>
        <v>103.9995224450812</v>
      </c>
      <c r="L70" s="52"/>
    </row>
    <row r="71" spans="1:12" s="6" customFormat="1" ht="28.5" customHeight="1" x14ac:dyDescent="0.2">
      <c r="A71" s="42" t="s">
        <v>46</v>
      </c>
      <c r="B71" s="43" t="s">
        <v>44</v>
      </c>
      <c r="C71" s="44">
        <v>0</v>
      </c>
      <c r="D71" s="45">
        <v>0</v>
      </c>
      <c r="E71" s="61" t="s">
        <v>47</v>
      </c>
      <c r="F71" s="62" t="s">
        <v>47</v>
      </c>
      <c r="G71" s="61" t="s">
        <v>47</v>
      </c>
      <c r="H71" s="62" t="s">
        <v>47</v>
      </c>
      <c r="I71" s="61" t="s">
        <v>47</v>
      </c>
      <c r="J71" s="62" t="s">
        <v>47</v>
      </c>
      <c r="K71" s="61" t="s">
        <v>47</v>
      </c>
      <c r="L71" s="52"/>
    </row>
    <row r="72" spans="1:12" ht="11.25" customHeight="1" x14ac:dyDescent="0.2">
      <c r="A72" s="17" t="s">
        <v>22</v>
      </c>
      <c r="B72" s="7" t="s">
        <v>44</v>
      </c>
      <c r="C72" s="11">
        <f t="shared" ref="C72:K72" si="10">IF(ISERROR(C38/C13),0,(C38/C13/12)*1000)</f>
        <v>25264.015151515148</v>
      </c>
      <c r="D72" s="12">
        <f t="shared" si="10"/>
        <v>34078.109452736324</v>
      </c>
      <c r="E72" s="13">
        <f t="shared" si="10"/>
        <v>37667.96875</v>
      </c>
      <c r="F72" s="11">
        <f t="shared" si="10"/>
        <v>41666.666666666664</v>
      </c>
      <c r="G72" s="13">
        <f t="shared" si="10"/>
        <v>42876.344086021505</v>
      </c>
      <c r="H72" s="11">
        <f t="shared" si="10"/>
        <v>44625</v>
      </c>
      <c r="I72" s="13">
        <f t="shared" si="10"/>
        <v>46435</v>
      </c>
      <c r="J72" s="11">
        <f t="shared" si="10"/>
        <v>47615</v>
      </c>
      <c r="K72" s="13">
        <f t="shared" si="10"/>
        <v>49778</v>
      </c>
      <c r="L72" s="52"/>
    </row>
    <row r="73" spans="1:12" ht="11.25" customHeight="1" x14ac:dyDescent="0.2">
      <c r="A73" s="17" t="s">
        <v>45</v>
      </c>
      <c r="B73" s="7" t="s">
        <v>15</v>
      </c>
      <c r="C73" s="29">
        <v>112.1</v>
      </c>
      <c r="D73" s="12">
        <f t="shared" si="1"/>
        <v>134.88793942039959</v>
      </c>
      <c r="E73" s="13">
        <f t="shared" si="1"/>
        <v>110.53420907120017</v>
      </c>
      <c r="F73" s="11">
        <f t="shared" si="1"/>
        <v>110.61564520031801</v>
      </c>
      <c r="G73" s="13">
        <f t="shared" si="2"/>
        <v>113.8270671577466</v>
      </c>
      <c r="H73" s="11">
        <f t="shared" si="2"/>
        <v>107.1</v>
      </c>
      <c r="I73" s="13">
        <f t="shared" si="2"/>
        <v>108.29981191222571</v>
      </c>
      <c r="J73" s="11">
        <f t="shared" si="2"/>
        <v>106.70028011204482</v>
      </c>
      <c r="K73" s="13">
        <f t="shared" si="2"/>
        <v>107.1993108646495</v>
      </c>
      <c r="L73" s="52"/>
    </row>
    <row r="74" spans="1:12" s="6" customFormat="1" ht="28.5" customHeight="1" x14ac:dyDescent="0.2">
      <c r="A74" s="42" t="s">
        <v>46</v>
      </c>
      <c r="B74" s="43" t="s">
        <v>44</v>
      </c>
      <c r="C74" s="44">
        <v>51477.8</v>
      </c>
      <c r="D74" s="45">
        <v>64650</v>
      </c>
      <c r="E74" s="61" t="s">
        <v>47</v>
      </c>
      <c r="F74" s="62" t="s">
        <v>47</v>
      </c>
      <c r="G74" s="61" t="s">
        <v>47</v>
      </c>
      <c r="H74" s="62" t="s">
        <v>47</v>
      </c>
      <c r="I74" s="61" t="s">
        <v>47</v>
      </c>
      <c r="J74" s="62" t="s">
        <v>47</v>
      </c>
      <c r="K74" s="61" t="s">
        <v>47</v>
      </c>
      <c r="L74" s="52"/>
    </row>
    <row r="75" spans="1:12" ht="19.5" customHeight="1" x14ac:dyDescent="0.2">
      <c r="A75" s="17" t="s">
        <v>23</v>
      </c>
      <c r="B75" s="7" t="s">
        <v>44</v>
      </c>
      <c r="C75" s="11">
        <f t="shared" ref="C75:K75" si="11">IF(ISERROR(C39/C14),0,(C39/C14/12)*1000)</f>
        <v>51189.227642276419</v>
      </c>
      <c r="D75" s="12">
        <f t="shared" si="11"/>
        <v>58673.510466988737</v>
      </c>
      <c r="E75" s="13">
        <f t="shared" si="11"/>
        <v>61607.142857142862</v>
      </c>
      <c r="F75" s="11">
        <f t="shared" si="11"/>
        <v>69444.444444444438</v>
      </c>
      <c r="G75" s="13">
        <f t="shared" si="11"/>
        <v>70257.936507936509</v>
      </c>
      <c r="H75" s="11">
        <f t="shared" si="11"/>
        <v>74375</v>
      </c>
      <c r="I75" s="13">
        <f t="shared" si="11"/>
        <v>76089</v>
      </c>
      <c r="J75" s="11">
        <f t="shared" si="11"/>
        <v>79358</v>
      </c>
      <c r="K75" s="13">
        <f t="shared" si="11"/>
        <v>81567</v>
      </c>
      <c r="L75" s="52"/>
    </row>
    <row r="76" spans="1:12" ht="11.25" customHeight="1" x14ac:dyDescent="0.2">
      <c r="A76" s="17" t="s">
        <v>45</v>
      </c>
      <c r="B76" s="7" t="s">
        <v>15</v>
      </c>
      <c r="C76" s="29">
        <v>109.5</v>
      </c>
      <c r="D76" s="12">
        <f t="shared" si="1"/>
        <v>114.62081607680122</v>
      </c>
      <c r="E76" s="13">
        <f t="shared" si="1"/>
        <v>104.99992648608381</v>
      </c>
      <c r="F76" s="11">
        <f t="shared" si="1"/>
        <v>112.72141706924315</v>
      </c>
      <c r="G76" s="13">
        <f t="shared" si="2"/>
        <v>114.04186795491142</v>
      </c>
      <c r="H76" s="11">
        <f t="shared" si="2"/>
        <v>107.10000000000002</v>
      </c>
      <c r="I76" s="13">
        <f t="shared" si="2"/>
        <v>108.29950861338604</v>
      </c>
      <c r="J76" s="11">
        <f t="shared" si="2"/>
        <v>106.69983193277311</v>
      </c>
      <c r="K76" s="13">
        <f t="shared" si="2"/>
        <v>107.19946378582976</v>
      </c>
      <c r="L76" s="52"/>
    </row>
    <row r="77" spans="1:12" s="6" customFormat="1" ht="28.5" customHeight="1" x14ac:dyDescent="0.2">
      <c r="A77" s="42" t="s">
        <v>46</v>
      </c>
      <c r="B77" s="43" t="s">
        <v>44</v>
      </c>
      <c r="C77" s="44">
        <v>51189.2</v>
      </c>
      <c r="D77" s="45">
        <v>58631</v>
      </c>
      <c r="E77" s="61" t="s">
        <v>47</v>
      </c>
      <c r="F77" s="62" t="s">
        <v>47</v>
      </c>
      <c r="G77" s="61" t="s">
        <v>47</v>
      </c>
      <c r="H77" s="62" t="s">
        <v>47</v>
      </c>
      <c r="I77" s="61" t="s">
        <v>47</v>
      </c>
      <c r="J77" s="62" t="s">
        <v>47</v>
      </c>
      <c r="K77" s="61" t="s">
        <v>47</v>
      </c>
      <c r="L77" s="52"/>
    </row>
    <row r="78" spans="1:12" ht="29.25" customHeight="1" x14ac:dyDescent="0.2">
      <c r="A78" s="17" t="s">
        <v>42</v>
      </c>
      <c r="B78" s="7" t="s">
        <v>44</v>
      </c>
      <c r="C78" s="11">
        <f t="shared" ref="C78:K78" si="12">IF(ISERROR(C40/C15),0,(C40/C15/12)*1000)</f>
        <v>23915.972222222223</v>
      </c>
      <c r="D78" s="12">
        <f t="shared" si="12"/>
        <v>24533.333333333332</v>
      </c>
      <c r="E78" s="13">
        <f t="shared" si="12"/>
        <v>25641.025641025637</v>
      </c>
      <c r="F78" s="11">
        <f t="shared" si="12"/>
        <v>28846.153846153844</v>
      </c>
      <c r="G78" s="13">
        <f t="shared" si="12"/>
        <v>29205.128205128203</v>
      </c>
      <c r="H78" s="11">
        <f t="shared" si="12"/>
        <v>30894.000000000004</v>
      </c>
      <c r="I78" s="13">
        <f t="shared" si="12"/>
        <v>31629</v>
      </c>
      <c r="J78" s="11">
        <f t="shared" si="12"/>
        <v>32964</v>
      </c>
      <c r="K78" s="13">
        <f t="shared" si="12"/>
        <v>33906</v>
      </c>
      <c r="L78" s="52"/>
    </row>
    <row r="79" spans="1:12" ht="11.25" customHeight="1" x14ac:dyDescent="0.2">
      <c r="A79" s="17" t="s">
        <v>45</v>
      </c>
      <c r="B79" s="7" t="s">
        <v>15</v>
      </c>
      <c r="C79" s="29">
        <v>111</v>
      </c>
      <c r="D79" s="12">
        <f t="shared" si="1"/>
        <v>102.58137576584684</v>
      </c>
      <c r="E79" s="13">
        <f t="shared" si="1"/>
        <v>104.51505016722406</v>
      </c>
      <c r="F79" s="11">
        <f t="shared" si="1"/>
        <v>112.5</v>
      </c>
      <c r="G79" s="13">
        <f t="shared" si="2"/>
        <v>113.9</v>
      </c>
      <c r="H79" s="11">
        <f t="shared" si="2"/>
        <v>107.09920000000001</v>
      </c>
      <c r="I79" s="13">
        <f t="shared" si="2"/>
        <v>108.29947322212467</v>
      </c>
      <c r="J79" s="11">
        <f t="shared" si="2"/>
        <v>106.70033016119633</v>
      </c>
      <c r="K79" s="13">
        <f t="shared" si="2"/>
        <v>107.19908944323248</v>
      </c>
      <c r="L79" s="52"/>
    </row>
    <row r="80" spans="1:12" s="6" customFormat="1" ht="28.5" customHeight="1" x14ac:dyDescent="0.2">
      <c r="A80" s="42" t="s">
        <v>46</v>
      </c>
      <c r="B80" s="43" t="s">
        <v>44</v>
      </c>
      <c r="C80" s="44">
        <v>23915.5</v>
      </c>
      <c r="D80" s="45">
        <v>24534.3</v>
      </c>
      <c r="E80" s="61" t="s">
        <v>47</v>
      </c>
      <c r="F80" s="62" t="s">
        <v>47</v>
      </c>
      <c r="G80" s="61" t="s">
        <v>47</v>
      </c>
      <c r="H80" s="62" t="s">
        <v>47</v>
      </c>
      <c r="I80" s="61" t="s">
        <v>47</v>
      </c>
      <c r="J80" s="62" t="s">
        <v>47</v>
      </c>
      <c r="K80" s="61" t="s">
        <v>47</v>
      </c>
      <c r="L80" s="52"/>
    </row>
    <row r="81" spans="1:12" ht="11.25" customHeight="1" x14ac:dyDescent="0.2">
      <c r="A81" s="17" t="s">
        <v>25</v>
      </c>
      <c r="B81" s="7" t="s">
        <v>44</v>
      </c>
      <c r="C81" s="11">
        <f t="shared" ref="C81:K81" si="13">IF(ISERROR(C41/C16),0,(C41/C16/12)*1000)</f>
        <v>31571.666666666668</v>
      </c>
      <c r="D81" s="12">
        <f t="shared" si="13"/>
        <v>27179.487179487183</v>
      </c>
      <c r="E81" s="13">
        <f t="shared" si="13"/>
        <v>29166.666666666668</v>
      </c>
      <c r="F81" s="11">
        <f t="shared" si="13"/>
        <v>32291.666666666664</v>
      </c>
      <c r="G81" s="13">
        <f t="shared" si="13"/>
        <v>33208.333333333336</v>
      </c>
      <c r="H81" s="11">
        <f t="shared" si="13"/>
        <v>34583.999999999993</v>
      </c>
      <c r="I81" s="13">
        <f t="shared" si="13"/>
        <v>35964.999999999993</v>
      </c>
      <c r="J81" s="11">
        <f t="shared" si="13"/>
        <v>36901</v>
      </c>
      <c r="K81" s="13">
        <f t="shared" si="13"/>
        <v>38554</v>
      </c>
      <c r="L81" s="52"/>
    </row>
    <row r="82" spans="1:12" ht="11.25" customHeight="1" x14ac:dyDescent="0.2">
      <c r="A82" s="17" t="s">
        <v>45</v>
      </c>
      <c r="B82" s="7" t="s">
        <v>15</v>
      </c>
      <c r="C82" s="29">
        <v>120.5</v>
      </c>
      <c r="D82" s="12">
        <f t="shared" si="1"/>
        <v>86.088224186730244</v>
      </c>
      <c r="E82" s="13">
        <f t="shared" si="1"/>
        <v>107.31132075471696</v>
      </c>
      <c r="F82" s="11">
        <f t="shared" si="1"/>
        <v>110.71428571428569</v>
      </c>
      <c r="G82" s="13">
        <f t="shared" si="2"/>
        <v>113.85714285714286</v>
      </c>
      <c r="H82" s="11">
        <f t="shared" si="2"/>
        <v>107.09883870967741</v>
      </c>
      <c r="I82" s="13">
        <f t="shared" si="2"/>
        <v>108.30112923462983</v>
      </c>
      <c r="J82" s="11">
        <f t="shared" si="2"/>
        <v>106.6996298866528</v>
      </c>
      <c r="K82" s="13">
        <f t="shared" si="2"/>
        <v>107.19866536910887</v>
      </c>
      <c r="L82" s="52"/>
    </row>
    <row r="83" spans="1:12" s="6" customFormat="1" ht="28.5" customHeight="1" x14ac:dyDescent="0.2">
      <c r="A83" s="42" t="s">
        <v>46</v>
      </c>
      <c r="B83" s="43" t="s">
        <v>44</v>
      </c>
      <c r="C83" s="44">
        <v>0</v>
      </c>
      <c r="D83" s="45">
        <v>0</v>
      </c>
      <c r="E83" s="61" t="s">
        <v>47</v>
      </c>
      <c r="F83" s="62" t="s">
        <v>47</v>
      </c>
      <c r="G83" s="61" t="s">
        <v>47</v>
      </c>
      <c r="H83" s="62" t="s">
        <v>47</v>
      </c>
      <c r="I83" s="61" t="s">
        <v>47</v>
      </c>
      <c r="J83" s="62" t="s">
        <v>47</v>
      </c>
      <c r="K83" s="61" t="s">
        <v>47</v>
      </c>
      <c r="L83" s="52"/>
    </row>
    <row r="84" spans="1:12" ht="19.5" customHeight="1" x14ac:dyDescent="0.2">
      <c r="A84" s="17" t="s">
        <v>26</v>
      </c>
      <c r="B84" s="7" t="s">
        <v>44</v>
      </c>
      <c r="C84" s="11">
        <f t="shared" ref="C84:K84" si="14">IF(ISERROR(C42/C17),0,(C42/C17/12)*1000)</f>
        <v>26879.674796747968</v>
      </c>
      <c r="D84" s="12">
        <f t="shared" si="14"/>
        <v>30462.011884550084</v>
      </c>
      <c r="E84" s="13">
        <f t="shared" si="14"/>
        <v>34198.347107438014</v>
      </c>
      <c r="F84" s="11">
        <f t="shared" si="14"/>
        <v>38866.120218579235</v>
      </c>
      <c r="G84" s="13">
        <f t="shared" si="14"/>
        <v>38978.494623655912</v>
      </c>
      <c r="H84" s="11">
        <f t="shared" si="14"/>
        <v>41625</v>
      </c>
      <c r="I84" s="13">
        <f t="shared" si="14"/>
        <v>42214</v>
      </c>
      <c r="J84" s="11">
        <f t="shared" si="14"/>
        <v>44414.000000000007</v>
      </c>
      <c r="K84" s="13">
        <f t="shared" si="14"/>
        <v>45252.999999999993</v>
      </c>
      <c r="L84" s="52"/>
    </row>
    <row r="85" spans="1:12" ht="11.25" customHeight="1" x14ac:dyDescent="0.2">
      <c r="A85" s="17" t="s">
        <v>45</v>
      </c>
      <c r="B85" s="7" t="s">
        <v>15</v>
      </c>
      <c r="C85" s="29">
        <v>121.5</v>
      </c>
      <c r="D85" s="12">
        <f t="shared" si="1"/>
        <v>113.32730814226785</v>
      </c>
      <c r="E85" s="13">
        <f t="shared" si="1"/>
        <v>112.26555631666255</v>
      </c>
      <c r="F85" s="11">
        <f t="shared" si="1"/>
        <v>113.64911905384456</v>
      </c>
      <c r="G85" s="13">
        <f t="shared" si="2"/>
        <v>113.97771506675605</v>
      </c>
      <c r="H85" s="11">
        <f t="shared" si="2"/>
        <v>107.09841827768014</v>
      </c>
      <c r="I85" s="13">
        <f t="shared" si="2"/>
        <v>108.3007448275862</v>
      </c>
      <c r="J85" s="11">
        <f t="shared" si="2"/>
        <v>106.70030030030031</v>
      </c>
      <c r="K85" s="13">
        <f t="shared" si="2"/>
        <v>107.19903349599657</v>
      </c>
      <c r="L85" s="52"/>
    </row>
    <row r="86" spans="1:12" s="6" customFormat="1" ht="28.5" customHeight="1" x14ac:dyDescent="0.2">
      <c r="A86" s="42" t="s">
        <v>46</v>
      </c>
      <c r="B86" s="43" t="s">
        <v>44</v>
      </c>
      <c r="C86" s="44">
        <v>35871.4</v>
      </c>
      <c r="D86" s="45">
        <v>42077.599999999999</v>
      </c>
      <c r="E86" s="61" t="s">
        <v>47</v>
      </c>
      <c r="F86" s="62" t="s">
        <v>47</v>
      </c>
      <c r="G86" s="61" t="s">
        <v>47</v>
      </c>
      <c r="H86" s="62" t="s">
        <v>47</v>
      </c>
      <c r="I86" s="61" t="s">
        <v>47</v>
      </c>
      <c r="J86" s="62" t="s">
        <v>47</v>
      </c>
      <c r="K86" s="61" t="s">
        <v>47</v>
      </c>
      <c r="L86" s="52"/>
    </row>
    <row r="87" spans="1:12" ht="11.25" customHeight="1" x14ac:dyDescent="0.2">
      <c r="A87" s="17" t="s">
        <v>27</v>
      </c>
      <c r="B87" s="7" t="s">
        <v>44</v>
      </c>
      <c r="C87" s="11">
        <f t="shared" ref="C87:K87" si="15">IF(ISERROR(C43/C18),0,(C43/C18/12)*1000)</f>
        <v>32144.618055555555</v>
      </c>
      <c r="D87" s="12">
        <f t="shared" si="15"/>
        <v>35042.246520874753</v>
      </c>
      <c r="E87" s="13">
        <f t="shared" si="15"/>
        <v>37716.346153846156</v>
      </c>
      <c r="F87" s="11">
        <f t="shared" si="15"/>
        <v>42307.692307692305</v>
      </c>
      <c r="G87" s="13">
        <f t="shared" si="15"/>
        <v>42948.717948717946</v>
      </c>
      <c r="H87" s="11">
        <f t="shared" si="15"/>
        <v>45311</v>
      </c>
      <c r="I87" s="13">
        <f t="shared" si="15"/>
        <v>46513.000000000007</v>
      </c>
      <c r="J87" s="11">
        <f t="shared" si="15"/>
        <v>48347</v>
      </c>
      <c r="K87" s="13">
        <f t="shared" si="15"/>
        <v>49861.999999999993</v>
      </c>
      <c r="L87" s="52"/>
    </row>
    <row r="88" spans="1:12" ht="11.25" customHeight="1" x14ac:dyDescent="0.2">
      <c r="A88" s="17" t="s">
        <v>45</v>
      </c>
      <c r="B88" s="7" t="s">
        <v>15</v>
      </c>
      <c r="C88" s="29">
        <v>116</v>
      </c>
      <c r="D88" s="12">
        <f t="shared" si="1"/>
        <v>109.01435027260622</v>
      </c>
      <c r="E88" s="13">
        <f t="shared" si="1"/>
        <v>107.63107362816604</v>
      </c>
      <c r="F88" s="11">
        <f t="shared" si="1"/>
        <v>112.17335882727851</v>
      </c>
      <c r="G88" s="13">
        <f t="shared" si="2"/>
        <v>113.87295517314638</v>
      </c>
      <c r="H88" s="11">
        <f t="shared" si="2"/>
        <v>107.09872727272729</v>
      </c>
      <c r="I88" s="13">
        <f t="shared" si="2"/>
        <v>108.29892537313435</v>
      </c>
      <c r="J88" s="11">
        <f t="shared" si="2"/>
        <v>106.70035973604644</v>
      </c>
      <c r="K88" s="13">
        <f t="shared" si="2"/>
        <v>107.20013759594089</v>
      </c>
      <c r="L88" s="52"/>
    </row>
    <row r="89" spans="1:12" s="6" customFormat="1" ht="28.5" customHeight="1" x14ac:dyDescent="0.2">
      <c r="A89" s="42" t="s">
        <v>46</v>
      </c>
      <c r="B89" s="43" t="s">
        <v>44</v>
      </c>
      <c r="C89" s="44">
        <v>32144.6</v>
      </c>
      <c r="D89" s="45">
        <v>36332.9</v>
      </c>
      <c r="E89" s="61" t="s">
        <v>47</v>
      </c>
      <c r="F89" s="62" t="s">
        <v>47</v>
      </c>
      <c r="G89" s="61" t="s">
        <v>47</v>
      </c>
      <c r="H89" s="62" t="s">
        <v>47</v>
      </c>
      <c r="I89" s="61" t="s">
        <v>47</v>
      </c>
      <c r="J89" s="62" t="s">
        <v>47</v>
      </c>
      <c r="K89" s="61" t="s">
        <v>47</v>
      </c>
      <c r="L89" s="52"/>
    </row>
    <row r="90" spans="1:12" ht="19.5" customHeight="1" x14ac:dyDescent="0.2">
      <c r="A90" s="17" t="s">
        <v>28</v>
      </c>
      <c r="B90" s="7" t="s">
        <v>44</v>
      </c>
      <c r="C90" s="11">
        <f t="shared" ref="C90:K90" si="16">IF(ISERROR(C44/C19),0,(C44/C19/12)*1000)</f>
        <v>17129.629629629631</v>
      </c>
      <c r="D90" s="12">
        <f t="shared" si="16"/>
        <v>19250</v>
      </c>
      <c r="E90" s="13">
        <f t="shared" si="16"/>
        <v>22500</v>
      </c>
      <c r="F90" s="11">
        <f t="shared" si="16"/>
        <v>25238.095238095237</v>
      </c>
      <c r="G90" s="13">
        <f t="shared" si="16"/>
        <v>25666.666666666668</v>
      </c>
      <c r="H90" s="11">
        <f t="shared" si="16"/>
        <v>27030</v>
      </c>
      <c r="I90" s="13">
        <f t="shared" si="16"/>
        <v>27796.999999999996</v>
      </c>
      <c r="J90" s="11">
        <f t="shared" si="16"/>
        <v>28840.999999999996</v>
      </c>
      <c r="K90" s="13">
        <f t="shared" si="16"/>
        <v>29798</v>
      </c>
      <c r="L90" s="52"/>
    </row>
    <row r="91" spans="1:12" ht="11.25" customHeight="1" x14ac:dyDescent="0.2">
      <c r="A91" s="17" t="s">
        <v>45</v>
      </c>
      <c r="B91" s="7" t="s">
        <v>15</v>
      </c>
      <c r="C91" s="29">
        <v>109.8</v>
      </c>
      <c r="D91" s="12">
        <f t="shared" si="1"/>
        <v>112.37837837837836</v>
      </c>
      <c r="E91" s="13">
        <f t="shared" si="1"/>
        <v>116.88311688311688</v>
      </c>
      <c r="F91" s="11">
        <f t="shared" si="1"/>
        <v>112.16931216931216</v>
      </c>
      <c r="G91" s="13">
        <f t="shared" si="2"/>
        <v>114.07407407407408</v>
      </c>
      <c r="H91" s="11">
        <f t="shared" si="2"/>
        <v>107.1</v>
      </c>
      <c r="I91" s="13">
        <f t="shared" si="2"/>
        <v>108.29999999999997</v>
      </c>
      <c r="J91" s="11">
        <f t="shared" si="2"/>
        <v>106.69996300406955</v>
      </c>
      <c r="K91" s="13">
        <f t="shared" si="2"/>
        <v>107.19861855595929</v>
      </c>
      <c r="L91" s="52"/>
    </row>
    <row r="92" spans="1:12" s="6" customFormat="1" ht="28.5" customHeight="1" x14ac:dyDescent="0.2">
      <c r="A92" s="42" t="s">
        <v>46</v>
      </c>
      <c r="B92" s="43" t="s">
        <v>44</v>
      </c>
      <c r="C92" s="44">
        <v>0</v>
      </c>
      <c r="D92" s="45">
        <v>0</v>
      </c>
      <c r="E92" s="61" t="s">
        <v>47</v>
      </c>
      <c r="F92" s="62" t="s">
        <v>47</v>
      </c>
      <c r="G92" s="61" t="s">
        <v>47</v>
      </c>
      <c r="H92" s="62" t="s">
        <v>47</v>
      </c>
      <c r="I92" s="61" t="s">
        <v>47</v>
      </c>
      <c r="J92" s="62" t="s">
        <v>47</v>
      </c>
      <c r="K92" s="61" t="s">
        <v>47</v>
      </c>
      <c r="L92" s="52"/>
    </row>
    <row r="93" spans="1:12" ht="19.5" customHeight="1" x14ac:dyDescent="0.2">
      <c r="A93" s="17" t="s">
        <v>29</v>
      </c>
      <c r="B93" s="7" t="s">
        <v>44</v>
      </c>
      <c r="C93" s="11">
        <f t="shared" ref="C93:K93" si="17">IF(ISERROR(C45/C20),0,(C45/C20/12)*1000)</f>
        <v>30387.5</v>
      </c>
      <c r="D93" s="12">
        <f t="shared" si="17"/>
        <v>34654.929577464791</v>
      </c>
      <c r="E93" s="13">
        <f t="shared" si="17"/>
        <v>37071.428571428572</v>
      </c>
      <c r="F93" s="11">
        <f t="shared" si="17"/>
        <v>41759.259259259263</v>
      </c>
      <c r="G93" s="13">
        <f t="shared" si="17"/>
        <v>42129.629629629628</v>
      </c>
      <c r="H93" s="11">
        <f t="shared" si="17"/>
        <v>44724</v>
      </c>
      <c r="I93" s="13">
        <f t="shared" si="17"/>
        <v>45626.000000000007</v>
      </c>
      <c r="J93" s="11">
        <f t="shared" si="17"/>
        <v>47721</v>
      </c>
      <c r="K93" s="13">
        <f t="shared" si="17"/>
        <v>48911</v>
      </c>
      <c r="L93" s="52"/>
    </row>
    <row r="94" spans="1:12" ht="11.25" customHeight="1" x14ac:dyDescent="0.2">
      <c r="A94" s="17" t="s">
        <v>45</v>
      </c>
      <c r="B94" s="7" t="s">
        <v>15</v>
      </c>
      <c r="C94" s="29">
        <v>117.6</v>
      </c>
      <c r="D94" s="12">
        <f t="shared" si="1"/>
        <v>114.04337170700055</v>
      </c>
      <c r="E94" s="13">
        <f t="shared" si="1"/>
        <v>106.97303103318141</v>
      </c>
      <c r="F94" s="11">
        <f t="shared" si="1"/>
        <v>112.6454006993506</v>
      </c>
      <c r="G94" s="13">
        <f t="shared" si="2"/>
        <v>113.64447298936702</v>
      </c>
      <c r="H94" s="11">
        <f t="shared" si="2"/>
        <v>107.09960088691794</v>
      </c>
      <c r="I94" s="13">
        <f t="shared" si="2"/>
        <v>108.29907692307694</v>
      </c>
      <c r="J94" s="11">
        <f t="shared" si="2"/>
        <v>106.70110008049369</v>
      </c>
      <c r="K94" s="13">
        <f t="shared" si="2"/>
        <v>107.19984219523954</v>
      </c>
      <c r="L94" s="52"/>
    </row>
    <row r="95" spans="1:12" s="6" customFormat="1" ht="28.5" customHeight="1" x14ac:dyDescent="0.2">
      <c r="A95" s="42" t="s">
        <v>46</v>
      </c>
      <c r="B95" s="43" t="s">
        <v>44</v>
      </c>
      <c r="C95" s="44">
        <v>30387.3</v>
      </c>
      <c r="D95" s="45">
        <v>34460.800000000003</v>
      </c>
      <c r="E95" s="61" t="s">
        <v>47</v>
      </c>
      <c r="F95" s="62" t="s">
        <v>47</v>
      </c>
      <c r="G95" s="61" t="s">
        <v>47</v>
      </c>
      <c r="H95" s="62" t="s">
        <v>47</v>
      </c>
      <c r="I95" s="61" t="s">
        <v>47</v>
      </c>
      <c r="J95" s="62" t="s">
        <v>47</v>
      </c>
      <c r="K95" s="61" t="s">
        <v>47</v>
      </c>
      <c r="L95" s="52"/>
    </row>
    <row r="96" spans="1:12" ht="11.25" customHeight="1" x14ac:dyDescent="0.2">
      <c r="A96" s="17" t="s">
        <v>30</v>
      </c>
      <c r="B96" s="7" t="s">
        <v>44</v>
      </c>
      <c r="C96" s="11">
        <f t="shared" ref="C96:K96" si="18">IF(ISERROR(C46/C21),0,(C46/C21/12)*1000)</f>
        <v>42783.333333333328</v>
      </c>
      <c r="D96" s="12">
        <f t="shared" si="18"/>
        <v>55353.559870550154</v>
      </c>
      <c r="E96" s="13">
        <f t="shared" si="18"/>
        <v>58401.515151515159</v>
      </c>
      <c r="F96" s="11">
        <f t="shared" si="18"/>
        <v>62196.969696969696</v>
      </c>
      <c r="G96" s="13">
        <f t="shared" si="18"/>
        <v>62500</v>
      </c>
      <c r="H96" s="11">
        <f t="shared" si="18"/>
        <v>66612.999999999985</v>
      </c>
      <c r="I96" s="13">
        <f t="shared" si="18"/>
        <v>67688</v>
      </c>
      <c r="J96" s="11">
        <f t="shared" si="18"/>
        <v>71076</v>
      </c>
      <c r="K96" s="13">
        <f t="shared" si="18"/>
        <v>72562</v>
      </c>
      <c r="L96" s="52"/>
    </row>
    <row r="97" spans="1:12" ht="11.25" customHeight="1" x14ac:dyDescent="0.2">
      <c r="A97" s="17" t="s">
        <v>45</v>
      </c>
      <c r="B97" s="7" t="s">
        <v>15</v>
      </c>
      <c r="C97" s="29">
        <v>126.1</v>
      </c>
      <c r="D97" s="12">
        <f t="shared" si="1"/>
        <v>129.38112942084183</v>
      </c>
      <c r="E97" s="13">
        <f t="shared" si="1"/>
        <v>105.5063401307756</v>
      </c>
      <c r="F97" s="11">
        <f t="shared" si="1"/>
        <v>106.49889739265792</v>
      </c>
      <c r="G97" s="13">
        <f t="shared" si="2"/>
        <v>107.0177714359839</v>
      </c>
      <c r="H97" s="11">
        <f t="shared" si="2"/>
        <v>107.10007308160779</v>
      </c>
      <c r="I97" s="13">
        <f t="shared" si="2"/>
        <v>108.3008</v>
      </c>
      <c r="J97" s="11">
        <f t="shared" si="2"/>
        <v>106.69989341419846</v>
      </c>
      <c r="K97" s="13">
        <f t="shared" si="2"/>
        <v>107.20068549816806</v>
      </c>
      <c r="L97" s="52"/>
    </row>
    <row r="98" spans="1:12" s="6" customFormat="1" ht="28.5" customHeight="1" x14ac:dyDescent="0.2">
      <c r="A98" s="42" t="s">
        <v>46</v>
      </c>
      <c r="B98" s="43" t="s">
        <v>44</v>
      </c>
      <c r="C98" s="44">
        <v>41666.699999999997</v>
      </c>
      <c r="D98" s="45">
        <v>53319.1</v>
      </c>
      <c r="E98" s="61" t="s">
        <v>47</v>
      </c>
      <c r="F98" s="62" t="s">
        <v>47</v>
      </c>
      <c r="G98" s="61" t="s">
        <v>47</v>
      </c>
      <c r="H98" s="62" t="s">
        <v>47</v>
      </c>
      <c r="I98" s="61" t="s">
        <v>47</v>
      </c>
      <c r="J98" s="62" t="s">
        <v>47</v>
      </c>
      <c r="K98" s="61" t="s">
        <v>47</v>
      </c>
      <c r="L98" s="52"/>
    </row>
    <row r="99" spans="1:12" ht="19.5" customHeight="1" x14ac:dyDescent="0.2">
      <c r="A99" s="17" t="s">
        <v>31</v>
      </c>
      <c r="B99" s="7" t="s">
        <v>44</v>
      </c>
      <c r="C99" s="11">
        <f t="shared" ref="C99:K99" si="19">IF(ISERROR(C47/C22),0,(C47/C22/12)*1000)</f>
        <v>23331.249999999996</v>
      </c>
      <c r="D99" s="12">
        <f t="shared" si="19"/>
        <v>26945.138888888887</v>
      </c>
      <c r="E99" s="13">
        <f t="shared" si="19"/>
        <v>28402.777777777774</v>
      </c>
      <c r="F99" s="11">
        <f t="shared" si="19"/>
        <v>29930.555555555558</v>
      </c>
      <c r="G99" s="13">
        <f t="shared" si="19"/>
        <v>30056.944444444445</v>
      </c>
      <c r="H99" s="11">
        <f t="shared" si="19"/>
        <v>32056.000000000004</v>
      </c>
      <c r="I99" s="13">
        <f t="shared" si="19"/>
        <v>32552</v>
      </c>
      <c r="J99" s="11">
        <f t="shared" si="19"/>
        <v>34204</v>
      </c>
      <c r="K99" s="13">
        <f t="shared" si="19"/>
        <v>34896</v>
      </c>
      <c r="L99" s="52"/>
    </row>
    <row r="100" spans="1:12" ht="11.25" customHeight="1" x14ac:dyDescent="0.2">
      <c r="A100" s="17" t="s">
        <v>45</v>
      </c>
      <c r="B100" s="7" t="s">
        <v>15</v>
      </c>
      <c r="C100" s="29">
        <v>122.2</v>
      </c>
      <c r="D100" s="12">
        <f t="shared" si="1"/>
        <v>115.48947822722269</v>
      </c>
      <c r="E100" s="13">
        <f t="shared" si="1"/>
        <v>105.40965439035075</v>
      </c>
      <c r="F100" s="11">
        <f t="shared" si="1"/>
        <v>105.37897310513451</v>
      </c>
      <c r="G100" s="13">
        <f t="shared" si="2"/>
        <v>105.82396088019561</v>
      </c>
      <c r="H100" s="11">
        <f t="shared" si="2"/>
        <v>107.10125290023203</v>
      </c>
      <c r="I100" s="13">
        <f t="shared" si="2"/>
        <v>108.30109514347765</v>
      </c>
      <c r="J100" s="11">
        <f t="shared" si="2"/>
        <v>106.70077364611927</v>
      </c>
      <c r="K100" s="13">
        <f t="shared" si="2"/>
        <v>107.20078643401327</v>
      </c>
      <c r="L100" s="52"/>
    </row>
    <row r="101" spans="1:12" s="6" customFormat="1" ht="28.5" customHeight="1" x14ac:dyDescent="0.2">
      <c r="A101" s="42" t="s">
        <v>46</v>
      </c>
      <c r="B101" s="43" t="s">
        <v>44</v>
      </c>
      <c r="C101" s="44">
        <v>23331.200000000001</v>
      </c>
      <c r="D101" s="45">
        <v>26529.200000000001</v>
      </c>
      <c r="E101" s="61" t="s">
        <v>47</v>
      </c>
      <c r="F101" s="62" t="s">
        <v>47</v>
      </c>
      <c r="G101" s="61" t="s">
        <v>47</v>
      </c>
      <c r="H101" s="62" t="s">
        <v>47</v>
      </c>
      <c r="I101" s="61" t="s">
        <v>47</v>
      </c>
      <c r="J101" s="62" t="s">
        <v>47</v>
      </c>
      <c r="K101" s="61" t="s">
        <v>47</v>
      </c>
      <c r="L101" s="52"/>
    </row>
    <row r="102" spans="1:12" ht="19.5" customHeight="1" x14ac:dyDescent="0.2">
      <c r="A102" s="17" t="s">
        <v>32</v>
      </c>
      <c r="B102" s="7" t="s">
        <v>44</v>
      </c>
      <c r="C102" s="11">
        <f t="shared" ref="C102:K102" si="20">IF(ISERROR(C48/C23),0,(C48/C23/12)*1000)</f>
        <v>25883.333333333336</v>
      </c>
      <c r="D102" s="12">
        <f t="shared" si="20"/>
        <v>35079.059829059828</v>
      </c>
      <c r="E102" s="13">
        <f t="shared" si="20"/>
        <v>36458.333333333336</v>
      </c>
      <c r="F102" s="11">
        <f t="shared" si="20"/>
        <v>38333.333333333336</v>
      </c>
      <c r="G102" s="13">
        <f t="shared" si="20"/>
        <v>38541.666666666664</v>
      </c>
      <c r="H102" s="11">
        <f t="shared" si="20"/>
        <v>41055</v>
      </c>
      <c r="I102" s="13">
        <f t="shared" si="20"/>
        <v>41741</v>
      </c>
      <c r="J102" s="11">
        <f t="shared" si="20"/>
        <v>43806.000000000007</v>
      </c>
      <c r="K102" s="13">
        <f t="shared" si="20"/>
        <v>44746</v>
      </c>
      <c r="L102" s="52"/>
    </row>
    <row r="103" spans="1:12" ht="11.25" customHeight="1" x14ac:dyDescent="0.2">
      <c r="A103" s="17" t="s">
        <v>45</v>
      </c>
      <c r="B103" s="7" t="s">
        <v>15</v>
      </c>
      <c r="C103" s="29">
        <v>109.2</v>
      </c>
      <c r="D103" s="12">
        <f t="shared" si="1"/>
        <v>135.52759753661232</v>
      </c>
      <c r="E103" s="13">
        <f t="shared" si="1"/>
        <v>103.93189985990132</v>
      </c>
      <c r="F103" s="11">
        <f t="shared" si="1"/>
        <v>105.14285714285714</v>
      </c>
      <c r="G103" s="13">
        <f t="shared" si="2"/>
        <v>105.71428571428569</v>
      </c>
      <c r="H103" s="11">
        <f t="shared" si="2"/>
        <v>107.1</v>
      </c>
      <c r="I103" s="13">
        <f t="shared" si="2"/>
        <v>108.30097297297299</v>
      </c>
      <c r="J103" s="11">
        <f t="shared" si="2"/>
        <v>106.70076726342712</v>
      </c>
      <c r="K103" s="13">
        <f t="shared" si="2"/>
        <v>107.19915670443929</v>
      </c>
      <c r="L103" s="52"/>
    </row>
    <row r="104" spans="1:12" s="6" customFormat="1" ht="28.5" customHeight="1" x14ac:dyDescent="0.2">
      <c r="A104" s="42" t="s">
        <v>46</v>
      </c>
      <c r="B104" s="43" t="s">
        <v>44</v>
      </c>
      <c r="C104" s="44">
        <v>25883.3</v>
      </c>
      <c r="D104" s="45">
        <v>34900.1</v>
      </c>
      <c r="E104" s="61" t="s">
        <v>47</v>
      </c>
      <c r="F104" s="62" t="s">
        <v>47</v>
      </c>
      <c r="G104" s="61" t="s">
        <v>47</v>
      </c>
      <c r="H104" s="62" t="s">
        <v>47</v>
      </c>
      <c r="I104" s="61" t="s">
        <v>47</v>
      </c>
      <c r="J104" s="62" t="s">
        <v>47</v>
      </c>
      <c r="K104" s="61" t="s">
        <v>47</v>
      </c>
      <c r="L104" s="52"/>
    </row>
    <row r="105" spans="1:12" ht="19.5" customHeight="1" x14ac:dyDescent="0.2">
      <c r="A105" s="17" t="s">
        <v>33</v>
      </c>
      <c r="B105" s="7" t="s">
        <v>44</v>
      </c>
      <c r="C105" s="11">
        <f t="shared" ref="C105:K105" si="21">IF(ISERROR(C49/C24),0,(C49/C24/12)*1000)</f>
        <v>33935.416666666672</v>
      </c>
      <c r="D105" s="12">
        <f t="shared" si="21"/>
        <v>30747.61904761905</v>
      </c>
      <c r="E105" s="13">
        <f t="shared" si="21"/>
        <v>31354.166666666668</v>
      </c>
      <c r="F105" s="11">
        <f t="shared" si="21"/>
        <v>31875</v>
      </c>
      <c r="G105" s="13">
        <f t="shared" si="21"/>
        <v>32291.666666666664</v>
      </c>
      <c r="H105" s="11">
        <f t="shared" si="21"/>
        <v>34138</v>
      </c>
      <c r="I105" s="13">
        <f t="shared" si="21"/>
        <v>34972</v>
      </c>
      <c r="J105" s="11">
        <f t="shared" si="21"/>
        <v>36425.000000000007</v>
      </c>
      <c r="K105" s="13">
        <f t="shared" si="21"/>
        <v>37490</v>
      </c>
      <c r="L105" s="52"/>
    </row>
    <row r="106" spans="1:12" ht="11.25" customHeight="1" x14ac:dyDescent="0.2">
      <c r="A106" s="17" t="s">
        <v>45</v>
      </c>
      <c r="B106" s="7" t="s">
        <v>15</v>
      </c>
      <c r="C106" s="29">
        <v>104.5</v>
      </c>
      <c r="D106" s="12">
        <f t="shared" si="1"/>
        <v>90.606281188882946</v>
      </c>
      <c r="E106" s="13">
        <f t="shared" si="1"/>
        <v>101.97266532445408</v>
      </c>
      <c r="F106" s="11">
        <f t="shared" si="1"/>
        <v>101.66112956810632</v>
      </c>
      <c r="G106" s="13">
        <f t="shared" si="2"/>
        <v>102.99003322259135</v>
      </c>
      <c r="H106" s="11">
        <f t="shared" si="2"/>
        <v>107.09960784313725</v>
      </c>
      <c r="I106" s="13">
        <f t="shared" si="2"/>
        <v>108.30038709677422</v>
      </c>
      <c r="J106" s="11">
        <f t="shared" si="2"/>
        <v>106.69927939539518</v>
      </c>
      <c r="K106" s="13">
        <f t="shared" si="2"/>
        <v>107.20004575088642</v>
      </c>
      <c r="L106" s="52"/>
    </row>
    <row r="107" spans="1:12" s="6" customFormat="1" ht="28.5" customHeight="1" x14ac:dyDescent="0.2">
      <c r="A107" s="42" t="s">
        <v>46</v>
      </c>
      <c r="B107" s="43" t="s">
        <v>44</v>
      </c>
      <c r="C107" s="44">
        <v>33936.1</v>
      </c>
      <c r="D107" s="45">
        <v>35872.199999999997</v>
      </c>
      <c r="E107" s="61" t="s">
        <v>47</v>
      </c>
      <c r="F107" s="62" t="s">
        <v>47</v>
      </c>
      <c r="G107" s="61" t="s">
        <v>47</v>
      </c>
      <c r="H107" s="62" t="s">
        <v>47</v>
      </c>
      <c r="I107" s="61" t="s">
        <v>47</v>
      </c>
      <c r="J107" s="62" t="s">
        <v>47</v>
      </c>
      <c r="K107" s="61" t="s">
        <v>47</v>
      </c>
      <c r="L107" s="52"/>
    </row>
    <row r="108" spans="1:12" ht="29.25" customHeight="1" x14ac:dyDescent="0.2">
      <c r="A108" s="17" t="s">
        <v>34</v>
      </c>
      <c r="B108" s="7" t="s">
        <v>44</v>
      </c>
      <c r="C108" s="11">
        <f t="shared" ref="C108:K108" si="22">IF(ISERROR(C50/C25),0,(C50/C25/12)*1000)</f>
        <v>36805.51801801801</v>
      </c>
      <c r="D108" s="12">
        <f t="shared" si="22"/>
        <v>43245.658465991313</v>
      </c>
      <c r="E108" s="13">
        <f t="shared" si="22"/>
        <v>50278.919330289194</v>
      </c>
      <c r="F108" s="11">
        <f t="shared" si="22"/>
        <v>56117.094017094008</v>
      </c>
      <c r="G108" s="13">
        <f t="shared" si="22"/>
        <v>56980.056980056979</v>
      </c>
      <c r="H108" s="11">
        <f t="shared" si="22"/>
        <v>59916.274928774925</v>
      </c>
      <c r="I108" s="13">
        <f t="shared" si="22"/>
        <v>61731.339031339041</v>
      </c>
      <c r="J108" s="11">
        <f t="shared" si="22"/>
        <v>64929.772079772076</v>
      </c>
      <c r="K108" s="13">
        <f t="shared" si="22"/>
        <v>66945.904558404567</v>
      </c>
      <c r="L108" s="52"/>
    </row>
    <row r="109" spans="1:12" ht="11.25" customHeight="1" x14ac:dyDescent="0.2">
      <c r="A109" s="17" t="s">
        <v>45</v>
      </c>
      <c r="B109" s="7" t="s">
        <v>15</v>
      </c>
      <c r="C109" s="29">
        <v>116.3</v>
      </c>
      <c r="D109" s="12">
        <f t="shared" si="1"/>
        <v>117.49775793080961</v>
      </c>
      <c r="E109" s="13">
        <f t="shared" si="1"/>
        <v>116.26350739884997</v>
      </c>
      <c r="F109" s="11">
        <f t="shared" si="1"/>
        <v>111.61157551627758</v>
      </c>
      <c r="G109" s="13">
        <f t="shared" si="2"/>
        <v>113.3279269702419</v>
      </c>
      <c r="H109" s="11">
        <f t="shared" si="2"/>
        <v>106.77009559782913</v>
      </c>
      <c r="I109" s="13">
        <f t="shared" si="2"/>
        <v>108.33850000000002</v>
      </c>
      <c r="J109" s="11">
        <f t="shared" si="2"/>
        <v>108.36750475051547</v>
      </c>
      <c r="K109" s="13">
        <f t="shared" si="2"/>
        <v>108.44719328770474</v>
      </c>
      <c r="L109" s="52"/>
    </row>
    <row r="110" spans="1:12" s="6" customFormat="1" ht="28.5" customHeight="1" x14ac:dyDescent="0.2">
      <c r="A110" s="42" t="s">
        <v>46</v>
      </c>
      <c r="B110" s="43" t="s">
        <v>44</v>
      </c>
      <c r="C110" s="44">
        <v>36805.5</v>
      </c>
      <c r="D110" s="45">
        <v>42772.7</v>
      </c>
      <c r="E110" s="61" t="s">
        <v>47</v>
      </c>
      <c r="F110" s="62" t="s">
        <v>47</v>
      </c>
      <c r="G110" s="61" t="s">
        <v>47</v>
      </c>
      <c r="H110" s="62" t="s">
        <v>47</v>
      </c>
      <c r="I110" s="61" t="s">
        <v>47</v>
      </c>
      <c r="J110" s="62" t="s">
        <v>47</v>
      </c>
      <c r="K110" s="61" t="s">
        <v>47</v>
      </c>
      <c r="L110" s="52"/>
    </row>
    <row r="111" spans="1:12" ht="11.25" customHeight="1" x14ac:dyDescent="0.2">
      <c r="A111" s="17" t="s">
        <v>35</v>
      </c>
      <c r="B111" s="7" t="s">
        <v>44</v>
      </c>
      <c r="C111" s="11">
        <f t="shared" ref="C111:K111" si="23">IF(ISERROR(C51/C26),0,(C51/C26/12)*1000)</f>
        <v>30241.708126036487</v>
      </c>
      <c r="D111" s="12">
        <f t="shared" si="23"/>
        <v>36263.666149336088</v>
      </c>
      <c r="E111" s="13">
        <f t="shared" si="23"/>
        <v>41884.816753926701</v>
      </c>
      <c r="F111" s="11">
        <f t="shared" si="23"/>
        <v>46771.378708551478</v>
      </c>
      <c r="G111" s="13">
        <f t="shared" si="23"/>
        <v>47294.938917975574</v>
      </c>
      <c r="H111" s="11">
        <f t="shared" si="23"/>
        <v>51026</v>
      </c>
      <c r="I111" s="13">
        <f t="shared" si="23"/>
        <v>51692</v>
      </c>
      <c r="J111" s="11">
        <f t="shared" si="23"/>
        <v>54443.999999999993</v>
      </c>
      <c r="K111" s="13">
        <f t="shared" si="23"/>
        <v>55413.000000000007</v>
      </c>
      <c r="L111" s="52"/>
    </row>
    <row r="112" spans="1:12" ht="11.25" customHeight="1" x14ac:dyDescent="0.2">
      <c r="A112" s="17" t="s">
        <v>45</v>
      </c>
      <c r="B112" s="7" t="s">
        <v>15</v>
      </c>
      <c r="C112" s="29">
        <v>120.1</v>
      </c>
      <c r="D112" s="12">
        <f t="shared" si="1"/>
        <v>119.91275756713959</v>
      </c>
      <c r="E112" s="13">
        <f t="shared" si="1"/>
        <v>115.50077860700117</v>
      </c>
      <c r="F112" s="11">
        <f t="shared" si="1"/>
        <v>111.66666666666664</v>
      </c>
      <c r="G112" s="13">
        <f t="shared" si="2"/>
        <v>112.91666666666669</v>
      </c>
      <c r="H112" s="11">
        <f t="shared" si="2"/>
        <v>109.09663432835823</v>
      </c>
      <c r="I112" s="13">
        <f t="shared" si="2"/>
        <v>109.2971070110701</v>
      </c>
      <c r="J112" s="11">
        <f t="shared" si="2"/>
        <v>106.698545839376</v>
      </c>
      <c r="K112" s="13">
        <f t="shared" si="2"/>
        <v>107.19840594289253</v>
      </c>
      <c r="L112" s="52"/>
    </row>
    <row r="113" spans="1:12" s="6" customFormat="1" ht="28.5" customHeight="1" x14ac:dyDescent="0.2">
      <c r="A113" s="42" t="s">
        <v>46</v>
      </c>
      <c r="B113" s="43" t="s">
        <v>44</v>
      </c>
      <c r="C113" s="44">
        <v>30241.7</v>
      </c>
      <c r="D113" s="45">
        <v>36177.5</v>
      </c>
      <c r="E113" s="61" t="s">
        <v>47</v>
      </c>
      <c r="F113" s="62" t="s">
        <v>47</v>
      </c>
      <c r="G113" s="61" t="s">
        <v>47</v>
      </c>
      <c r="H113" s="62" t="s">
        <v>47</v>
      </c>
      <c r="I113" s="61" t="s">
        <v>47</v>
      </c>
      <c r="J113" s="62" t="s">
        <v>47</v>
      </c>
      <c r="K113" s="61" t="s">
        <v>47</v>
      </c>
      <c r="L113" s="52"/>
    </row>
    <row r="114" spans="1:12" ht="19.5" customHeight="1" x14ac:dyDescent="0.2">
      <c r="A114" s="17" t="s">
        <v>36</v>
      </c>
      <c r="B114" s="7" t="s">
        <v>44</v>
      </c>
      <c r="C114" s="11">
        <f t="shared" ref="C114:K114" si="24">IF(ISERROR(C52/C27),0,(C52/C27/12)*1000)</f>
        <v>34130.476190476198</v>
      </c>
      <c r="D114" s="12">
        <f t="shared" si="24"/>
        <v>39737.475131126776</v>
      </c>
      <c r="E114" s="13">
        <f t="shared" si="24"/>
        <v>44498.633879781417</v>
      </c>
      <c r="F114" s="11">
        <f t="shared" si="24"/>
        <v>49726.775956284153</v>
      </c>
      <c r="G114" s="13">
        <f t="shared" si="24"/>
        <v>49863.387978142076</v>
      </c>
      <c r="H114" s="11">
        <f t="shared" si="24"/>
        <v>54232</v>
      </c>
      <c r="I114" s="13">
        <f t="shared" si="24"/>
        <v>54938.999999999993</v>
      </c>
      <c r="J114" s="11">
        <f t="shared" si="24"/>
        <v>57865</v>
      </c>
      <c r="K114" s="13">
        <f t="shared" si="24"/>
        <v>58894.000000000007</v>
      </c>
      <c r="L114" s="52"/>
    </row>
    <row r="115" spans="1:12" ht="11.25" customHeight="1" x14ac:dyDescent="0.2">
      <c r="A115" s="17" t="s">
        <v>45</v>
      </c>
      <c r="B115" s="7" t="s">
        <v>15</v>
      </c>
      <c r="C115" s="29">
        <v>111.9</v>
      </c>
      <c r="D115" s="12">
        <f t="shared" si="1"/>
        <v>116.42812983141195</v>
      </c>
      <c r="E115" s="13">
        <f t="shared" si="1"/>
        <v>111.98153313199603</v>
      </c>
      <c r="F115" s="11">
        <f t="shared" si="1"/>
        <v>111.74899456605165</v>
      </c>
      <c r="G115" s="13">
        <f t="shared" si="2"/>
        <v>112.05599729837597</v>
      </c>
      <c r="H115" s="11">
        <f t="shared" si="2"/>
        <v>109.05995604395603</v>
      </c>
      <c r="I115" s="13">
        <f t="shared" si="2"/>
        <v>110.17903561643834</v>
      </c>
      <c r="J115" s="11">
        <f t="shared" si="2"/>
        <v>106.69899690219798</v>
      </c>
      <c r="K115" s="13">
        <f t="shared" si="2"/>
        <v>107.19889331804369</v>
      </c>
      <c r="L115" s="52"/>
    </row>
    <row r="116" spans="1:12" s="6" customFormat="1" ht="28.5" customHeight="1" x14ac:dyDescent="0.2">
      <c r="A116" s="42" t="s">
        <v>46</v>
      </c>
      <c r="B116" s="43" t="s">
        <v>44</v>
      </c>
      <c r="C116" s="44">
        <v>34219.4</v>
      </c>
      <c r="D116" s="45">
        <v>39879.1</v>
      </c>
      <c r="E116" s="61" t="s">
        <v>47</v>
      </c>
      <c r="F116" s="62" t="s">
        <v>47</v>
      </c>
      <c r="G116" s="61" t="s">
        <v>47</v>
      </c>
      <c r="H116" s="62" t="s">
        <v>47</v>
      </c>
      <c r="I116" s="61" t="s">
        <v>47</v>
      </c>
      <c r="J116" s="62" t="s">
        <v>47</v>
      </c>
      <c r="K116" s="61" t="s">
        <v>47</v>
      </c>
      <c r="L116" s="52"/>
    </row>
    <row r="117" spans="1:12" ht="19.5" customHeight="1" x14ac:dyDescent="0.2">
      <c r="A117" s="17" t="s">
        <v>37</v>
      </c>
      <c r="B117" s="7" t="s">
        <v>44</v>
      </c>
      <c r="C117" s="11">
        <f t="shared" ref="C117:K117" si="25">IF(ISERROR(C53/C28),0,(C53/C28/12)*1000)</f>
        <v>35275.67567567568</v>
      </c>
      <c r="D117" s="12">
        <f t="shared" si="25"/>
        <v>43196.092278719392</v>
      </c>
      <c r="E117" s="13">
        <f t="shared" si="25"/>
        <v>52025.462962962964</v>
      </c>
      <c r="F117" s="11">
        <f t="shared" si="25"/>
        <v>53935.185185185182</v>
      </c>
      <c r="G117" s="13">
        <f t="shared" si="25"/>
        <v>54398.148148148153</v>
      </c>
      <c r="H117" s="11">
        <f t="shared" si="25"/>
        <v>57764</v>
      </c>
      <c r="I117" s="13">
        <f t="shared" si="25"/>
        <v>60416.999999999993</v>
      </c>
      <c r="J117" s="11">
        <f t="shared" si="25"/>
        <v>61633.999999999993</v>
      </c>
      <c r="K117" s="13">
        <f t="shared" si="25"/>
        <v>64767.000000000007</v>
      </c>
      <c r="L117" s="52"/>
    </row>
    <row r="118" spans="1:12" ht="11.25" customHeight="1" x14ac:dyDescent="0.2">
      <c r="A118" s="17" t="s">
        <v>45</v>
      </c>
      <c r="B118" s="7" t="s">
        <v>15</v>
      </c>
      <c r="C118" s="29">
        <v>119.4</v>
      </c>
      <c r="D118" s="12">
        <f t="shared" si="1"/>
        <v>122.4529125277825</v>
      </c>
      <c r="E118" s="13">
        <f t="shared" si="1"/>
        <v>120.44020701519192</v>
      </c>
      <c r="F118" s="11">
        <f t="shared" si="1"/>
        <v>103.67074527252502</v>
      </c>
      <c r="G118" s="13">
        <f t="shared" si="2"/>
        <v>104.5606229143493</v>
      </c>
      <c r="H118" s="11">
        <f t="shared" si="2"/>
        <v>107.09891845493561</v>
      </c>
      <c r="I118" s="13">
        <f t="shared" si="2"/>
        <v>111.06444255319145</v>
      </c>
      <c r="J118" s="11">
        <f t="shared" si="2"/>
        <v>106.69967453777438</v>
      </c>
      <c r="K118" s="13">
        <f t="shared" si="2"/>
        <v>107.19996027608126</v>
      </c>
      <c r="L118" s="52"/>
    </row>
    <row r="119" spans="1:12" s="6" customFormat="1" ht="28.5" customHeight="1" x14ac:dyDescent="0.2">
      <c r="A119" s="42" t="s">
        <v>46</v>
      </c>
      <c r="B119" s="43" t="s">
        <v>44</v>
      </c>
      <c r="C119" s="44">
        <v>35275.699999999997</v>
      </c>
      <c r="D119" s="45">
        <v>41932.6</v>
      </c>
      <c r="E119" s="61" t="s">
        <v>47</v>
      </c>
      <c r="F119" s="62" t="s">
        <v>47</v>
      </c>
      <c r="G119" s="61" t="s">
        <v>47</v>
      </c>
      <c r="H119" s="62" t="s">
        <v>47</v>
      </c>
      <c r="I119" s="61" t="s">
        <v>47</v>
      </c>
      <c r="J119" s="62" t="s">
        <v>47</v>
      </c>
      <c r="K119" s="61" t="s">
        <v>47</v>
      </c>
      <c r="L119" s="52"/>
    </row>
    <row r="120" spans="1:12" ht="11.25" customHeight="1" x14ac:dyDescent="0.2">
      <c r="A120" s="17" t="s">
        <v>38</v>
      </c>
      <c r="B120" s="7" t="s">
        <v>44</v>
      </c>
      <c r="C120" s="11">
        <f t="shared" ref="C120:K120" si="26">IF(ISERROR(C54/C29),0,(C54/C29/12)*1000)</f>
        <v>16250</v>
      </c>
      <c r="D120" s="12">
        <f t="shared" si="26"/>
        <v>19241.993464052288</v>
      </c>
      <c r="E120" s="13">
        <f t="shared" si="26"/>
        <v>22880.065359477125</v>
      </c>
      <c r="F120" s="11">
        <f t="shared" si="26"/>
        <v>25980.392156862745</v>
      </c>
      <c r="G120" s="13">
        <f t="shared" si="26"/>
        <v>26143.790849673205</v>
      </c>
      <c r="H120" s="11">
        <f t="shared" si="26"/>
        <v>27825.000000000004</v>
      </c>
      <c r="I120" s="13">
        <f t="shared" si="26"/>
        <v>28314.000000000004</v>
      </c>
      <c r="J120" s="11">
        <f t="shared" si="26"/>
        <v>29689.000000000004</v>
      </c>
      <c r="K120" s="13">
        <f t="shared" si="26"/>
        <v>30352.999999999996</v>
      </c>
      <c r="L120" s="52"/>
    </row>
    <row r="121" spans="1:12" ht="11.25" customHeight="1" x14ac:dyDescent="0.2">
      <c r="A121" s="17" t="s">
        <v>45</v>
      </c>
      <c r="B121" s="7" t="s">
        <v>15</v>
      </c>
      <c r="C121" s="29">
        <v>109.3</v>
      </c>
      <c r="D121" s="12">
        <f t="shared" si="1"/>
        <v>118.412267471091</v>
      </c>
      <c r="E121" s="13">
        <f t="shared" si="1"/>
        <v>118.9069386299369</v>
      </c>
      <c r="F121" s="11">
        <f t="shared" si="1"/>
        <v>113.55034065102194</v>
      </c>
      <c r="G121" s="13">
        <f t="shared" si="2"/>
        <v>114.26449373687744</v>
      </c>
      <c r="H121" s="11">
        <f t="shared" si="2"/>
        <v>107.10000000000002</v>
      </c>
      <c r="I121" s="13">
        <f t="shared" si="2"/>
        <v>108.30105</v>
      </c>
      <c r="J121" s="11">
        <f t="shared" si="2"/>
        <v>106.69901168014376</v>
      </c>
      <c r="K121" s="13">
        <f t="shared" si="2"/>
        <v>107.20138447411172</v>
      </c>
      <c r="L121" s="52"/>
    </row>
    <row r="122" spans="1:12" s="6" customFormat="1" ht="28.5" customHeight="1" x14ac:dyDescent="0.2">
      <c r="A122" s="71" t="s">
        <v>46</v>
      </c>
      <c r="B122" s="72" t="s">
        <v>44</v>
      </c>
      <c r="C122" s="73">
        <v>0</v>
      </c>
      <c r="D122" s="74">
        <v>0</v>
      </c>
      <c r="E122" s="75" t="s">
        <v>47</v>
      </c>
      <c r="F122" s="76" t="s">
        <v>47</v>
      </c>
      <c r="G122" s="75" t="s">
        <v>47</v>
      </c>
      <c r="H122" s="76" t="s">
        <v>47</v>
      </c>
      <c r="I122" s="75" t="s">
        <v>47</v>
      </c>
      <c r="J122" s="76" t="s">
        <v>47</v>
      </c>
      <c r="K122" s="75" t="s">
        <v>47</v>
      </c>
      <c r="L122" s="86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98" orientation="landscape" r:id="rId1"/>
  <rowBreaks count="2" manualBreakCount="2">
    <brk id="29" max="10" man="1"/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14 - Труд_2016</vt:lpstr>
      <vt:lpstr>'_1_ 14 - Труд_2016'!Область_печати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2025-06-19T12:20:11Z</cp:lastPrinted>
  <dcterms:created xsi:type="dcterms:W3CDTF">2022-05-16T06:37:38Z</dcterms:created>
  <dcterms:modified xsi:type="dcterms:W3CDTF">2025-10-14T07:15:02Z</dcterms:modified>
</cp:coreProperties>
</file>